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20835" windowHeight="9495"/>
  </bookViews>
  <sheets>
    <sheet name="parameters" sheetId="1" r:id="rId1"/>
    <sheet name="manifest example" sheetId="2" r:id="rId2"/>
    <sheet name="production sequence" sheetId="3" r:id="rId3"/>
  </sheets>
  <calcPr calcId="125725"/>
</workbook>
</file>

<file path=xl/calcChain.xml><?xml version="1.0" encoding="utf-8"?>
<calcChain xmlns="http://schemas.openxmlformats.org/spreadsheetml/2006/main">
  <c r="F9" i="3"/>
  <c r="G9" s="1"/>
  <c r="F10" s="1"/>
  <c r="G10" s="1"/>
  <c r="F11" s="1"/>
  <c r="G11" s="1"/>
  <c r="F12" s="1"/>
  <c r="G12" s="1"/>
  <c r="F13" s="1"/>
  <c r="G13" s="1"/>
  <c r="F14" s="1"/>
  <c r="G14" s="1"/>
  <c r="F15" s="1"/>
  <c r="G15" s="1"/>
  <c r="F16" s="1"/>
  <c r="G16" s="1"/>
  <c r="F17" s="1"/>
  <c r="G17" s="1"/>
  <c r="F18" s="1"/>
  <c r="G18" s="1"/>
  <c r="F19" s="1"/>
  <c r="G19" s="1"/>
  <c r="H9"/>
  <c r="H10"/>
  <c r="H11"/>
  <c r="H12"/>
  <c r="H13"/>
  <c r="H14"/>
  <c r="H15"/>
  <c r="H16"/>
  <c r="H17"/>
  <c r="H18"/>
  <c r="H19"/>
  <c r="F5"/>
  <c r="G5" s="1"/>
  <c r="F6" s="1"/>
  <c r="G6" s="1"/>
  <c r="F7" s="1"/>
  <c r="G7" s="1"/>
  <c r="F8" s="1"/>
  <c r="G8" s="1"/>
  <c r="G4"/>
  <c r="H5"/>
  <c r="H6"/>
  <c r="H7"/>
  <c r="H8"/>
  <c r="H4"/>
  <c r="J22" i="2"/>
  <c r="K22" s="1"/>
  <c r="L22" s="1"/>
  <c r="G22"/>
  <c r="I22" s="1"/>
  <c r="J21"/>
  <c r="K21" s="1"/>
  <c r="L21" s="1"/>
  <c r="G21"/>
  <c r="H21" s="1"/>
  <c r="J20"/>
  <c r="K20" s="1"/>
  <c r="G20"/>
  <c r="H20" s="1"/>
  <c r="I20" s="1"/>
  <c r="J19"/>
  <c r="G19"/>
  <c r="H19" s="1"/>
  <c r="J18"/>
  <c r="K18" s="1"/>
  <c r="G18"/>
  <c r="H18" s="1"/>
  <c r="J17"/>
  <c r="K17" s="1"/>
  <c r="G17"/>
  <c r="H17" s="1"/>
  <c r="J16"/>
  <c r="K16" s="1"/>
  <c r="G16"/>
  <c r="H16" s="1"/>
  <c r="J15"/>
  <c r="K15" s="1"/>
  <c r="G15"/>
  <c r="H15" s="1"/>
  <c r="J11"/>
  <c r="K11" s="1"/>
  <c r="G11"/>
  <c r="H11" s="1"/>
  <c r="J10"/>
  <c r="K10" s="1"/>
  <c r="G10"/>
  <c r="H10" s="1"/>
  <c r="J9"/>
  <c r="K9" s="1"/>
  <c r="H9"/>
  <c r="G9"/>
  <c r="I9" s="1"/>
  <c r="J8"/>
  <c r="G8"/>
  <c r="H8" s="1"/>
  <c r="J7"/>
  <c r="K7" s="1"/>
  <c r="G7"/>
  <c r="H7" s="1"/>
  <c r="J6"/>
  <c r="K6" s="1"/>
  <c r="G6"/>
  <c r="H6" s="1"/>
  <c r="I7" l="1"/>
  <c r="L16"/>
  <c r="I11"/>
  <c r="L11"/>
  <c r="I18"/>
  <c r="L9"/>
  <c r="H22"/>
  <c r="I21"/>
  <c r="L6"/>
  <c r="L17"/>
  <c r="L7"/>
  <c r="L15"/>
  <c r="I16"/>
  <c r="L18"/>
  <c r="L20"/>
  <c r="K8"/>
  <c r="L8" s="1"/>
  <c r="L10"/>
  <c r="K19"/>
  <c r="L19" s="1"/>
  <c r="I6"/>
  <c r="I8"/>
  <c r="I10"/>
  <c r="I15"/>
  <c r="I17"/>
  <c r="I19"/>
</calcChain>
</file>

<file path=xl/sharedStrings.xml><?xml version="1.0" encoding="utf-8"?>
<sst xmlns="http://schemas.openxmlformats.org/spreadsheetml/2006/main" count="170" uniqueCount="42">
  <si>
    <t>Coil Size</t>
  </si>
  <si>
    <t>Pattern</t>
  </si>
  <si>
    <t>Coil Count</t>
  </si>
  <si>
    <t>Vessel 1</t>
  </si>
  <si>
    <t>Count</t>
  </si>
  <si>
    <t>Small Bay</t>
  </si>
  <si>
    <t>Large Bay</t>
  </si>
  <si>
    <t>A</t>
  </si>
  <si>
    <t>B</t>
  </si>
  <si>
    <t>C</t>
  </si>
  <si>
    <t>D</t>
  </si>
  <si>
    <t>Bay Depth</t>
  </si>
  <si>
    <t>25m</t>
  </si>
  <si>
    <t>SIZE RANGE</t>
  </si>
  <si>
    <t>S1</t>
  </si>
  <si>
    <t>S2</t>
  </si>
  <si>
    <t>S3</t>
  </si>
  <si>
    <t>S4</t>
  </si>
  <si>
    <t>S5</t>
  </si>
  <si>
    <t>Small</t>
  </si>
  <si>
    <t>Large</t>
  </si>
  <si>
    <t>E</t>
  </si>
  <si>
    <t>S6</t>
  </si>
  <si>
    <t>S7</t>
  </si>
  <si>
    <t>F</t>
  </si>
  <si>
    <t>Bay Width</t>
  </si>
  <si>
    <t>Bay Count</t>
  </si>
  <si>
    <t>-</t>
  </si>
  <si>
    <t>Depth Needed (m)</t>
  </si>
  <si>
    <t>Ranks</t>
  </si>
  <si>
    <t>Stack</t>
  </si>
  <si>
    <t>Departs</t>
  </si>
  <si>
    <t>Vessel 2</t>
  </si>
  <si>
    <t>Order Item</t>
  </si>
  <si>
    <t>Length (mm)</t>
  </si>
  <si>
    <t>Begin</t>
  </si>
  <si>
    <t>End</t>
  </si>
  <si>
    <t>coils per hr</t>
  </si>
  <si>
    <t>...</t>
  </si>
  <si>
    <t>Production Forecast</t>
  </si>
  <si>
    <t>Sailing Schedule</t>
  </si>
  <si>
    <t>Vessel 3</t>
  </si>
</sst>
</file>

<file path=xl/styles.xml><?xml version="1.0" encoding="utf-8"?>
<styleSheet xmlns="http://schemas.openxmlformats.org/spreadsheetml/2006/main">
  <numFmts count="3">
    <numFmt numFmtId="164" formatCode="0000"/>
    <numFmt numFmtId="165" formatCode="d/mm\ hh:mm"/>
    <numFmt numFmtId="166" formatCode="0.0"/>
  </numFmts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2" fillId="2" borderId="1" xfId="0" applyFon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3" xfId="0" applyFont="1" applyBorder="1"/>
    <xf numFmtId="0" fontId="2" fillId="0" borderId="4" xfId="0" applyFont="1" applyBorder="1"/>
    <xf numFmtId="0" fontId="0" fillId="0" borderId="4" xfId="0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1</xdr:row>
      <xdr:rowOff>47625</xdr:rowOff>
    </xdr:from>
    <xdr:to>
      <xdr:col>9</xdr:col>
      <xdr:colOff>197739</xdr:colOff>
      <xdr:row>32</xdr:row>
      <xdr:rowOff>104774</xdr:rowOff>
    </xdr:to>
    <xdr:grpSp>
      <xdr:nvGrpSpPr>
        <xdr:cNvPr id="72" name="Group 71"/>
        <xdr:cNvGrpSpPr/>
      </xdr:nvGrpSpPr>
      <xdr:grpSpPr>
        <a:xfrm>
          <a:off x="3419475" y="238125"/>
          <a:ext cx="2512314" cy="5962649"/>
          <a:chOff x="6134100" y="114300"/>
          <a:chExt cx="2512314" cy="5962649"/>
        </a:xfrm>
      </xdr:grpSpPr>
      <xdr:grpSp>
        <xdr:nvGrpSpPr>
          <xdr:cNvPr id="60" name="Group 59"/>
          <xdr:cNvGrpSpPr/>
        </xdr:nvGrpSpPr>
        <xdr:grpSpPr>
          <a:xfrm>
            <a:off x="6838950" y="114300"/>
            <a:ext cx="1752600" cy="5962649"/>
            <a:chOff x="6838950" y="885825"/>
            <a:chExt cx="1752600" cy="3276600"/>
          </a:xfrm>
        </xdr:grpSpPr>
        <xdr:cxnSp macro="">
          <xdr:nvCxnSpPr>
            <xdr:cNvPr id="4" name="Straight Connector 3"/>
            <xdr:cNvCxnSpPr/>
          </xdr:nvCxnSpPr>
          <xdr:spPr>
            <a:xfrm>
              <a:off x="6838950" y="885825"/>
              <a:ext cx="0" cy="3267075"/>
            </a:xfrm>
            <a:prstGeom prst="line">
              <a:avLst/>
            </a:prstGeom>
            <a:ln>
              <a:solidFill>
                <a:schemeClr val="bg2">
                  <a:lumMod val="7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" name="Straight Connector 4"/>
            <xdr:cNvCxnSpPr/>
          </xdr:nvCxnSpPr>
          <xdr:spPr>
            <a:xfrm>
              <a:off x="8153400" y="885825"/>
              <a:ext cx="0" cy="3267075"/>
            </a:xfrm>
            <a:prstGeom prst="line">
              <a:avLst/>
            </a:prstGeom>
            <a:ln>
              <a:solidFill>
                <a:schemeClr val="bg2">
                  <a:lumMod val="7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" name="Straight Connector 11"/>
            <xdr:cNvCxnSpPr/>
          </xdr:nvCxnSpPr>
          <xdr:spPr>
            <a:xfrm>
              <a:off x="8334375" y="895350"/>
              <a:ext cx="0" cy="3267075"/>
            </a:xfrm>
            <a:prstGeom prst="line">
              <a:avLst/>
            </a:prstGeom>
            <a:ln>
              <a:solidFill>
                <a:schemeClr val="bg2">
                  <a:lumMod val="7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" name="Straight Connector 28"/>
            <xdr:cNvCxnSpPr/>
          </xdr:nvCxnSpPr>
          <xdr:spPr>
            <a:xfrm>
              <a:off x="8591550" y="895350"/>
              <a:ext cx="0" cy="3267075"/>
            </a:xfrm>
            <a:prstGeom prst="line">
              <a:avLst/>
            </a:prstGeom>
            <a:ln>
              <a:solidFill>
                <a:schemeClr val="bg2">
                  <a:lumMod val="7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71" name="Group 70"/>
          <xdr:cNvGrpSpPr/>
        </xdr:nvGrpSpPr>
        <xdr:grpSpPr>
          <a:xfrm>
            <a:off x="6134100" y="152400"/>
            <a:ext cx="2512314" cy="5814341"/>
            <a:chOff x="6134100" y="152400"/>
            <a:chExt cx="2512314" cy="5814341"/>
          </a:xfrm>
        </xdr:grpSpPr>
        <xdr:grpSp>
          <xdr:nvGrpSpPr>
            <xdr:cNvPr id="70" name="Group 69"/>
            <xdr:cNvGrpSpPr/>
          </xdr:nvGrpSpPr>
          <xdr:grpSpPr>
            <a:xfrm>
              <a:off x="6134100" y="447675"/>
              <a:ext cx="500265" cy="5519066"/>
              <a:chOff x="6134100" y="447675"/>
              <a:chExt cx="500265" cy="5519066"/>
            </a:xfrm>
          </xdr:grpSpPr>
          <xdr:sp macro="" textlink="">
            <xdr:nvSpPr>
              <xdr:cNvPr id="38" name="TextBox 37"/>
              <xdr:cNvSpPr txBox="1"/>
            </xdr:nvSpPr>
            <xdr:spPr>
              <a:xfrm>
                <a:off x="6134100" y="447675"/>
                <a:ext cx="481478" cy="71846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wrap="none" rtlCol="0" anchor="t">
                <a:spAutoFit/>
              </a:bodyPr>
              <a:lstStyle/>
              <a:p>
                <a:r>
                  <a:rPr lang="en-AU" sz="4000"/>
                  <a:t>A</a:t>
                </a:r>
              </a:p>
            </xdr:txBody>
          </xdr:sp>
          <xdr:sp macro="" textlink="">
            <xdr:nvSpPr>
              <xdr:cNvPr id="39" name="TextBox 38"/>
              <xdr:cNvSpPr txBox="1"/>
            </xdr:nvSpPr>
            <xdr:spPr>
              <a:xfrm>
                <a:off x="6134100" y="1943100"/>
                <a:ext cx="481478" cy="71846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wrap="none" rtlCol="0" anchor="t">
                <a:spAutoFit/>
              </a:bodyPr>
              <a:lstStyle/>
              <a:p>
                <a:r>
                  <a:rPr lang="en-AU" sz="4000"/>
                  <a:t>B</a:t>
                </a:r>
              </a:p>
            </xdr:txBody>
          </xdr:sp>
          <xdr:sp macro="" textlink="">
            <xdr:nvSpPr>
              <xdr:cNvPr id="40" name="TextBox 39"/>
              <xdr:cNvSpPr txBox="1"/>
            </xdr:nvSpPr>
            <xdr:spPr>
              <a:xfrm>
                <a:off x="6134100" y="2990850"/>
                <a:ext cx="458202" cy="71846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wrap="none" rtlCol="0" anchor="t">
                <a:spAutoFit/>
              </a:bodyPr>
              <a:lstStyle/>
              <a:p>
                <a:r>
                  <a:rPr lang="en-AU" sz="4000"/>
                  <a:t>C</a:t>
                </a:r>
              </a:p>
            </xdr:txBody>
          </xdr:sp>
          <xdr:sp macro="" textlink="">
            <xdr:nvSpPr>
              <xdr:cNvPr id="41" name="TextBox 40"/>
              <xdr:cNvSpPr txBox="1"/>
            </xdr:nvSpPr>
            <xdr:spPr>
              <a:xfrm>
                <a:off x="6134100" y="4143375"/>
                <a:ext cx="500265" cy="71846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wrap="none" rtlCol="0" anchor="t">
                <a:spAutoFit/>
              </a:bodyPr>
              <a:lstStyle/>
              <a:p>
                <a:r>
                  <a:rPr lang="en-AU" sz="4000"/>
                  <a:t>D</a:t>
                </a:r>
              </a:p>
            </xdr:txBody>
          </xdr:sp>
          <xdr:sp macro="" textlink="">
            <xdr:nvSpPr>
              <xdr:cNvPr id="51" name="TextBox 50"/>
              <xdr:cNvSpPr txBox="1"/>
            </xdr:nvSpPr>
            <xdr:spPr>
              <a:xfrm>
                <a:off x="6134100" y="5248275"/>
                <a:ext cx="435119" cy="71846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wrap="none" rtlCol="0" anchor="t">
                <a:spAutoFit/>
              </a:bodyPr>
              <a:lstStyle/>
              <a:p>
                <a:r>
                  <a:rPr lang="en-AU" sz="4000"/>
                  <a:t>E</a:t>
                </a:r>
              </a:p>
            </xdr:txBody>
          </xdr:sp>
        </xdr:grpSp>
        <xdr:grpSp>
          <xdr:nvGrpSpPr>
            <xdr:cNvPr id="69" name="Group 68"/>
            <xdr:cNvGrpSpPr/>
          </xdr:nvGrpSpPr>
          <xdr:grpSpPr>
            <a:xfrm>
              <a:off x="6772275" y="152400"/>
              <a:ext cx="1874139" cy="5734050"/>
              <a:chOff x="6772275" y="152400"/>
              <a:chExt cx="1874139" cy="5734050"/>
            </a:xfrm>
          </xdr:grpSpPr>
          <xdr:grpSp>
            <xdr:nvGrpSpPr>
              <xdr:cNvPr id="68" name="Group 67"/>
              <xdr:cNvGrpSpPr/>
            </xdr:nvGrpSpPr>
            <xdr:grpSpPr>
              <a:xfrm>
                <a:off x="6772275" y="152400"/>
                <a:ext cx="1445514" cy="1333500"/>
                <a:chOff x="6772275" y="152400"/>
                <a:chExt cx="1445514" cy="1333500"/>
              </a:xfrm>
            </xdr:grpSpPr>
            <xdr:sp macro="" textlink="">
              <xdr:nvSpPr>
                <xdr:cNvPr id="2" name="Oval 1"/>
                <xdr:cNvSpPr/>
              </xdr:nvSpPr>
              <xdr:spPr>
                <a:xfrm>
                  <a:off x="6781800" y="790575"/>
                  <a:ext cx="695325" cy="695325"/>
                </a:xfrm>
                <a:prstGeom prst="ellipse">
                  <a:avLst/>
                </a:prstGeom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en-AU" sz="1100"/>
                </a:p>
              </xdr:txBody>
            </xdr:sp>
            <xdr:sp macro="" textlink="">
              <xdr:nvSpPr>
                <xdr:cNvPr id="7" name="Oval 6"/>
                <xdr:cNvSpPr/>
              </xdr:nvSpPr>
              <xdr:spPr>
                <a:xfrm>
                  <a:off x="7515225" y="781050"/>
                  <a:ext cx="695325" cy="695325"/>
                </a:xfrm>
                <a:prstGeom prst="ellipse">
                  <a:avLst/>
                </a:prstGeom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en-AU" sz="1100"/>
                </a:p>
              </xdr:txBody>
            </xdr:sp>
            <xdr:sp macro="" textlink="">
              <xdr:nvSpPr>
                <xdr:cNvPr id="8" name="Oval 7"/>
                <xdr:cNvSpPr/>
              </xdr:nvSpPr>
              <xdr:spPr>
                <a:xfrm>
                  <a:off x="7134225" y="152400"/>
                  <a:ext cx="695325" cy="695325"/>
                </a:xfrm>
                <a:prstGeom prst="ellipse">
                  <a:avLst/>
                </a:prstGeom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en-AU" sz="1100"/>
                </a:p>
              </xdr:txBody>
            </xdr:sp>
            <xdr:sp macro="" textlink="">
              <xdr:nvSpPr>
                <xdr:cNvPr id="11" name="Isosceles Triangle 10"/>
                <xdr:cNvSpPr/>
              </xdr:nvSpPr>
              <xdr:spPr>
                <a:xfrm>
                  <a:off x="6772275" y="1381125"/>
                  <a:ext cx="121539" cy="104775"/>
                </a:xfrm>
                <a:prstGeom prst="triangle">
                  <a:avLst/>
                </a:prstGeom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en-AU" sz="1100"/>
                </a:p>
              </xdr:txBody>
            </xdr:sp>
            <xdr:sp macro="" textlink="">
              <xdr:nvSpPr>
                <xdr:cNvPr id="13" name="Isosceles Triangle 12"/>
                <xdr:cNvSpPr/>
              </xdr:nvSpPr>
              <xdr:spPr>
                <a:xfrm>
                  <a:off x="8096250" y="1381125"/>
                  <a:ext cx="121539" cy="104775"/>
                </a:xfrm>
                <a:prstGeom prst="triangle">
                  <a:avLst/>
                </a:prstGeom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en-AU" sz="1100"/>
                </a:p>
              </xdr:txBody>
            </xdr:sp>
          </xdr:grpSp>
          <xdr:grpSp>
            <xdr:nvGrpSpPr>
              <xdr:cNvPr id="67" name="Group 66"/>
              <xdr:cNvGrpSpPr/>
            </xdr:nvGrpSpPr>
            <xdr:grpSpPr>
              <a:xfrm>
                <a:off x="6772275" y="2009775"/>
                <a:ext cx="1874139" cy="3876675"/>
                <a:chOff x="6772275" y="2009775"/>
                <a:chExt cx="1874139" cy="3876675"/>
              </a:xfrm>
            </xdr:grpSpPr>
            <xdr:grpSp>
              <xdr:nvGrpSpPr>
                <xdr:cNvPr id="62" name="Group 61"/>
                <xdr:cNvGrpSpPr/>
              </xdr:nvGrpSpPr>
              <xdr:grpSpPr>
                <a:xfrm>
                  <a:off x="6772275" y="2867026"/>
                  <a:ext cx="1616964" cy="933449"/>
                  <a:chOff x="6772275" y="2867026"/>
                  <a:chExt cx="1616964" cy="933449"/>
                </a:xfrm>
              </xdr:grpSpPr>
              <xdr:sp macro="" textlink="">
                <xdr:nvSpPr>
                  <xdr:cNvPr id="9" name="Oval 8"/>
                  <xdr:cNvSpPr/>
                </xdr:nvSpPr>
                <xdr:spPr>
                  <a:xfrm>
                    <a:off x="6829425" y="3314701"/>
                    <a:ext cx="485776" cy="485774"/>
                  </a:xfrm>
                  <a:prstGeom prst="ellipse">
                    <a:avLst/>
                  </a:prstGeom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rtlCol="0" anchor="ctr"/>
                  <a:lstStyle/>
                  <a:p>
                    <a:pPr algn="ctr"/>
                    <a:endParaRPr lang="en-AU" sz="1100"/>
                  </a:p>
                </xdr:txBody>
              </xdr:sp>
              <xdr:sp macro="" textlink="">
                <xdr:nvSpPr>
                  <xdr:cNvPr id="10" name="Oval 9"/>
                  <xdr:cNvSpPr/>
                </xdr:nvSpPr>
                <xdr:spPr>
                  <a:xfrm>
                    <a:off x="7343775" y="3305176"/>
                    <a:ext cx="485776" cy="485774"/>
                  </a:xfrm>
                  <a:prstGeom prst="ellipse">
                    <a:avLst/>
                  </a:prstGeom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rtlCol="0" anchor="ctr"/>
                  <a:lstStyle/>
                  <a:p>
                    <a:pPr algn="ctr"/>
                    <a:endParaRPr lang="en-AU" sz="1100"/>
                  </a:p>
                </xdr:txBody>
              </xdr:sp>
              <xdr:sp macro="" textlink="">
                <xdr:nvSpPr>
                  <xdr:cNvPr id="14" name="Isosceles Triangle 13"/>
                  <xdr:cNvSpPr/>
                </xdr:nvSpPr>
                <xdr:spPr>
                  <a:xfrm>
                    <a:off x="6772275" y="3695700"/>
                    <a:ext cx="121539" cy="104775"/>
                  </a:xfrm>
                  <a:prstGeom prst="triangle">
                    <a:avLst/>
                  </a:prstGeom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rtlCol="0" anchor="ctr"/>
                  <a:lstStyle/>
                  <a:p>
                    <a:pPr algn="ctr"/>
                    <a:endParaRPr lang="en-AU" sz="1100"/>
                  </a:p>
                </xdr:txBody>
              </xdr:sp>
              <xdr:sp macro="" textlink="">
                <xdr:nvSpPr>
                  <xdr:cNvPr id="15" name="Isosceles Triangle 14"/>
                  <xdr:cNvSpPr/>
                </xdr:nvSpPr>
                <xdr:spPr>
                  <a:xfrm>
                    <a:off x="8267700" y="3695700"/>
                    <a:ext cx="121539" cy="104775"/>
                  </a:xfrm>
                  <a:prstGeom prst="triangle">
                    <a:avLst/>
                  </a:prstGeom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rtlCol="0" anchor="ctr"/>
                  <a:lstStyle/>
                  <a:p>
                    <a:pPr algn="ctr"/>
                    <a:endParaRPr lang="en-AU" sz="1100"/>
                  </a:p>
                </xdr:txBody>
              </xdr:sp>
              <xdr:sp macro="" textlink="">
                <xdr:nvSpPr>
                  <xdr:cNvPr id="16" name="Oval 15"/>
                  <xdr:cNvSpPr/>
                </xdr:nvSpPr>
                <xdr:spPr>
                  <a:xfrm>
                    <a:off x="7858125" y="3305176"/>
                    <a:ext cx="485776" cy="485774"/>
                  </a:xfrm>
                  <a:prstGeom prst="ellipse">
                    <a:avLst/>
                  </a:prstGeom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rtlCol="0" anchor="ctr"/>
                  <a:lstStyle/>
                  <a:p>
                    <a:pPr algn="ctr"/>
                    <a:endParaRPr lang="en-AU" sz="1100"/>
                  </a:p>
                </xdr:txBody>
              </xdr:sp>
              <xdr:sp macro="" textlink="">
                <xdr:nvSpPr>
                  <xdr:cNvPr id="17" name="Oval 16"/>
                  <xdr:cNvSpPr/>
                </xdr:nvSpPr>
                <xdr:spPr>
                  <a:xfrm>
                    <a:off x="7077075" y="2867026"/>
                    <a:ext cx="485776" cy="485774"/>
                  </a:xfrm>
                  <a:prstGeom prst="ellipse">
                    <a:avLst/>
                  </a:prstGeom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rtlCol="0" anchor="ctr"/>
                  <a:lstStyle/>
                  <a:p>
                    <a:pPr algn="ctr"/>
                    <a:endParaRPr lang="en-AU" sz="1100"/>
                  </a:p>
                </xdr:txBody>
              </xdr:sp>
              <xdr:sp macro="" textlink="">
                <xdr:nvSpPr>
                  <xdr:cNvPr id="18" name="Oval 17"/>
                  <xdr:cNvSpPr/>
                </xdr:nvSpPr>
                <xdr:spPr>
                  <a:xfrm>
                    <a:off x="7591425" y="2867026"/>
                    <a:ext cx="485776" cy="485774"/>
                  </a:xfrm>
                  <a:prstGeom prst="ellipse">
                    <a:avLst/>
                  </a:prstGeom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rtlCol="0" anchor="ctr"/>
                  <a:lstStyle/>
                  <a:p>
                    <a:pPr algn="ctr"/>
                    <a:endParaRPr lang="en-AU" sz="1100"/>
                  </a:p>
                </xdr:txBody>
              </xdr:sp>
            </xdr:grpSp>
            <xdr:grpSp>
              <xdr:nvGrpSpPr>
                <xdr:cNvPr id="63" name="Group 62"/>
                <xdr:cNvGrpSpPr/>
              </xdr:nvGrpSpPr>
              <xdr:grpSpPr>
                <a:xfrm>
                  <a:off x="6772275" y="4095750"/>
                  <a:ext cx="1874139" cy="838200"/>
                  <a:chOff x="6772275" y="4095750"/>
                  <a:chExt cx="1874139" cy="838200"/>
                </a:xfrm>
              </xdr:grpSpPr>
              <xdr:sp macro="" textlink="">
                <xdr:nvSpPr>
                  <xdr:cNvPr id="20" name="Oval 19"/>
                  <xdr:cNvSpPr/>
                </xdr:nvSpPr>
                <xdr:spPr>
                  <a:xfrm>
                    <a:off x="6829425" y="4486275"/>
                    <a:ext cx="428626" cy="428625"/>
                  </a:xfrm>
                  <a:prstGeom prst="ellipse">
                    <a:avLst/>
                  </a:prstGeom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rtlCol="0" anchor="ctr"/>
                  <a:lstStyle/>
                  <a:p>
                    <a:pPr algn="ctr"/>
                    <a:endParaRPr lang="en-AU" sz="1100"/>
                  </a:p>
                </xdr:txBody>
              </xdr:sp>
              <xdr:sp macro="" textlink="">
                <xdr:nvSpPr>
                  <xdr:cNvPr id="22" name="Oval 21"/>
                  <xdr:cNvSpPr/>
                </xdr:nvSpPr>
                <xdr:spPr>
                  <a:xfrm>
                    <a:off x="7267575" y="4486275"/>
                    <a:ext cx="428626" cy="428625"/>
                  </a:xfrm>
                  <a:prstGeom prst="ellipse">
                    <a:avLst/>
                  </a:prstGeom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rtlCol="0" anchor="ctr"/>
                  <a:lstStyle/>
                  <a:p>
                    <a:pPr algn="ctr"/>
                    <a:endParaRPr lang="en-AU" sz="1100"/>
                  </a:p>
                </xdr:txBody>
              </xdr:sp>
              <xdr:sp macro="" textlink="">
                <xdr:nvSpPr>
                  <xdr:cNvPr id="23" name="Oval 22"/>
                  <xdr:cNvSpPr/>
                </xdr:nvSpPr>
                <xdr:spPr>
                  <a:xfrm>
                    <a:off x="7705725" y="4486275"/>
                    <a:ext cx="428626" cy="428625"/>
                  </a:xfrm>
                  <a:prstGeom prst="ellipse">
                    <a:avLst/>
                  </a:prstGeom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rtlCol="0" anchor="ctr"/>
                  <a:lstStyle/>
                  <a:p>
                    <a:pPr algn="ctr"/>
                    <a:endParaRPr lang="en-AU" sz="1100"/>
                  </a:p>
                </xdr:txBody>
              </xdr:sp>
              <xdr:sp macro="" textlink="">
                <xdr:nvSpPr>
                  <xdr:cNvPr id="24" name="Oval 23"/>
                  <xdr:cNvSpPr/>
                </xdr:nvSpPr>
                <xdr:spPr>
                  <a:xfrm>
                    <a:off x="8153400" y="4486275"/>
                    <a:ext cx="428626" cy="428625"/>
                  </a:xfrm>
                  <a:prstGeom prst="ellipse">
                    <a:avLst/>
                  </a:prstGeom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rtlCol="0" anchor="ctr"/>
                  <a:lstStyle/>
                  <a:p>
                    <a:pPr algn="ctr"/>
                    <a:endParaRPr lang="en-AU" sz="1100"/>
                  </a:p>
                </xdr:txBody>
              </xdr:sp>
              <xdr:sp macro="" textlink="">
                <xdr:nvSpPr>
                  <xdr:cNvPr id="25" name="Oval 24"/>
                  <xdr:cNvSpPr/>
                </xdr:nvSpPr>
                <xdr:spPr>
                  <a:xfrm>
                    <a:off x="7048500" y="4095750"/>
                    <a:ext cx="428626" cy="428625"/>
                  </a:xfrm>
                  <a:prstGeom prst="ellipse">
                    <a:avLst/>
                  </a:prstGeom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rtlCol="0" anchor="ctr"/>
                  <a:lstStyle/>
                  <a:p>
                    <a:pPr algn="ctr"/>
                    <a:endParaRPr lang="en-AU" sz="1100"/>
                  </a:p>
                </xdr:txBody>
              </xdr:sp>
              <xdr:sp macro="" textlink="">
                <xdr:nvSpPr>
                  <xdr:cNvPr id="26" name="Oval 25"/>
                  <xdr:cNvSpPr/>
                </xdr:nvSpPr>
                <xdr:spPr>
                  <a:xfrm>
                    <a:off x="7486650" y="4095750"/>
                    <a:ext cx="428626" cy="428625"/>
                  </a:xfrm>
                  <a:prstGeom prst="ellipse">
                    <a:avLst/>
                  </a:prstGeom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rtlCol="0" anchor="ctr"/>
                  <a:lstStyle/>
                  <a:p>
                    <a:pPr algn="ctr"/>
                    <a:endParaRPr lang="en-AU" sz="1100"/>
                  </a:p>
                </xdr:txBody>
              </xdr:sp>
              <xdr:sp macro="" textlink="">
                <xdr:nvSpPr>
                  <xdr:cNvPr id="27" name="Oval 26"/>
                  <xdr:cNvSpPr/>
                </xdr:nvSpPr>
                <xdr:spPr>
                  <a:xfrm>
                    <a:off x="7934325" y="4095750"/>
                    <a:ext cx="428626" cy="428625"/>
                  </a:xfrm>
                  <a:prstGeom prst="ellipse">
                    <a:avLst/>
                  </a:prstGeom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rtlCol="0" anchor="ctr"/>
                  <a:lstStyle/>
                  <a:p>
                    <a:pPr algn="ctr"/>
                    <a:endParaRPr lang="en-AU" sz="1100"/>
                  </a:p>
                </xdr:txBody>
              </xdr:sp>
              <xdr:sp macro="" textlink="">
                <xdr:nvSpPr>
                  <xdr:cNvPr id="28" name="Isosceles Triangle 27"/>
                  <xdr:cNvSpPr/>
                </xdr:nvSpPr>
                <xdr:spPr>
                  <a:xfrm>
                    <a:off x="6772275" y="4829175"/>
                    <a:ext cx="121539" cy="104775"/>
                  </a:xfrm>
                  <a:prstGeom prst="triangle">
                    <a:avLst/>
                  </a:prstGeom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rtlCol="0" anchor="ctr"/>
                  <a:lstStyle/>
                  <a:p>
                    <a:pPr algn="ctr"/>
                    <a:endParaRPr lang="en-AU" sz="1100"/>
                  </a:p>
                </xdr:txBody>
              </xdr:sp>
              <xdr:sp macro="" textlink="">
                <xdr:nvSpPr>
                  <xdr:cNvPr id="30" name="Isosceles Triangle 29"/>
                  <xdr:cNvSpPr/>
                </xdr:nvSpPr>
                <xdr:spPr>
                  <a:xfrm>
                    <a:off x="8524875" y="4829175"/>
                    <a:ext cx="121539" cy="104775"/>
                  </a:xfrm>
                  <a:prstGeom prst="triangle">
                    <a:avLst/>
                  </a:prstGeom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rtlCol="0" anchor="ctr"/>
                  <a:lstStyle/>
                  <a:p>
                    <a:pPr algn="ctr"/>
                    <a:endParaRPr lang="en-AU" sz="1100"/>
                  </a:p>
                </xdr:txBody>
              </xdr:sp>
            </xdr:grpSp>
            <xdr:grpSp>
              <xdr:nvGrpSpPr>
                <xdr:cNvPr id="61" name="Group 60"/>
                <xdr:cNvGrpSpPr/>
              </xdr:nvGrpSpPr>
              <xdr:grpSpPr>
                <a:xfrm>
                  <a:off x="6772275" y="2009775"/>
                  <a:ext cx="1445514" cy="647700"/>
                  <a:chOff x="6772275" y="2009775"/>
                  <a:chExt cx="1445514" cy="647700"/>
                </a:xfrm>
              </xdr:grpSpPr>
              <xdr:sp macro="" textlink="">
                <xdr:nvSpPr>
                  <xdr:cNvPr id="31" name="Isosceles Triangle 30"/>
                  <xdr:cNvSpPr/>
                </xdr:nvSpPr>
                <xdr:spPr>
                  <a:xfrm>
                    <a:off x="6772275" y="2552700"/>
                    <a:ext cx="121539" cy="104775"/>
                  </a:xfrm>
                  <a:prstGeom prst="triangle">
                    <a:avLst/>
                  </a:prstGeom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rtlCol="0" anchor="ctr"/>
                  <a:lstStyle/>
                  <a:p>
                    <a:pPr algn="ctr"/>
                    <a:endParaRPr lang="en-AU" sz="1100"/>
                  </a:p>
                </xdr:txBody>
              </xdr:sp>
              <xdr:sp macro="" textlink="">
                <xdr:nvSpPr>
                  <xdr:cNvPr id="32" name="Oval 31"/>
                  <xdr:cNvSpPr/>
                </xdr:nvSpPr>
                <xdr:spPr>
                  <a:xfrm>
                    <a:off x="6781800" y="2009775"/>
                    <a:ext cx="638175" cy="638175"/>
                  </a:xfrm>
                  <a:prstGeom prst="ellipse">
                    <a:avLst/>
                  </a:prstGeom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rtlCol="0" anchor="ctr"/>
                  <a:lstStyle/>
                  <a:p>
                    <a:pPr algn="ctr"/>
                    <a:endParaRPr lang="en-AU" sz="1100"/>
                  </a:p>
                </xdr:txBody>
              </xdr:sp>
              <xdr:sp macro="" textlink="">
                <xdr:nvSpPr>
                  <xdr:cNvPr id="33" name="Oval 32"/>
                  <xdr:cNvSpPr/>
                </xdr:nvSpPr>
                <xdr:spPr>
                  <a:xfrm>
                    <a:off x="7572375" y="2009775"/>
                    <a:ext cx="638175" cy="638175"/>
                  </a:xfrm>
                  <a:prstGeom prst="ellipse">
                    <a:avLst/>
                  </a:prstGeom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rtlCol="0" anchor="ctr"/>
                  <a:lstStyle/>
                  <a:p>
                    <a:pPr algn="ctr"/>
                    <a:endParaRPr lang="en-AU" sz="1100"/>
                  </a:p>
                </xdr:txBody>
              </xdr:sp>
              <xdr:sp macro="" textlink="">
                <xdr:nvSpPr>
                  <xdr:cNvPr id="35" name="Isosceles Triangle 34"/>
                  <xdr:cNvSpPr/>
                </xdr:nvSpPr>
                <xdr:spPr>
                  <a:xfrm>
                    <a:off x="8096250" y="2552700"/>
                    <a:ext cx="121539" cy="104775"/>
                  </a:xfrm>
                  <a:prstGeom prst="triangle">
                    <a:avLst/>
                  </a:prstGeom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rtlCol="0" anchor="ctr"/>
                  <a:lstStyle/>
                  <a:p>
                    <a:pPr algn="ctr"/>
                    <a:endParaRPr lang="en-AU" sz="1100"/>
                  </a:p>
                </xdr:txBody>
              </xdr:sp>
              <xdr:sp macro="" textlink="">
                <xdr:nvSpPr>
                  <xdr:cNvPr id="36" name="Isosceles Triangle 35"/>
                  <xdr:cNvSpPr/>
                </xdr:nvSpPr>
                <xdr:spPr>
                  <a:xfrm>
                    <a:off x="7315200" y="2552700"/>
                    <a:ext cx="121539" cy="104775"/>
                  </a:xfrm>
                  <a:prstGeom prst="triangle">
                    <a:avLst/>
                  </a:prstGeom>
                </xdr:spPr>
                <xdr:style>
                  <a:lnRef idx="2">
                    <a:schemeClr val="accent4">
                      <a:shade val="50000"/>
                    </a:schemeClr>
                  </a:lnRef>
                  <a:fillRef idx="1">
                    <a:schemeClr val="accent4"/>
                  </a:fillRef>
                  <a:effectRef idx="0">
                    <a:schemeClr val="accent4"/>
                  </a:effectRef>
                  <a:fontRef idx="minor">
                    <a:schemeClr val="lt1"/>
                  </a:fontRef>
                </xdr:style>
                <xdr:txBody>
                  <a:bodyPr vertOverflow="clip" rtlCol="0" anchor="ctr"/>
                  <a:lstStyle/>
                  <a:p>
                    <a:pPr algn="ctr"/>
                    <a:endParaRPr lang="en-AU" sz="1100"/>
                  </a:p>
                </xdr:txBody>
              </xdr:sp>
              <xdr:sp macro="" textlink="">
                <xdr:nvSpPr>
                  <xdr:cNvPr id="37" name="Isosceles Triangle 36"/>
                  <xdr:cNvSpPr/>
                </xdr:nvSpPr>
                <xdr:spPr>
                  <a:xfrm>
                    <a:off x="7562850" y="2552700"/>
                    <a:ext cx="121539" cy="104775"/>
                  </a:xfrm>
                  <a:prstGeom prst="triangle">
                    <a:avLst/>
                  </a:prstGeom>
                </xdr:spPr>
                <xdr:style>
                  <a:lnRef idx="2">
                    <a:schemeClr val="accent4">
                      <a:shade val="50000"/>
                    </a:schemeClr>
                  </a:lnRef>
                  <a:fillRef idx="1">
                    <a:schemeClr val="accent4"/>
                  </a:fillRef>
                  <a:effectRef idx="0">
                    <a:schemeClr val="accent4"/>
                  </a:effectRef>
                  <a:fontRef idx="minor">
                    <a:schemeClr val="lt1"/>
                  </a:fontRef>
                </xdr:style>
                <xdr:txBody>
                  <a:bodyPr vertOverflow="clip" rtlCol="0" anchor="ctr"/>
                  <a:lstStyle/>
                  <a:p>
                    <a:pPr algn="ctr"/>
                    <a:endParaRPr lang="en-AU" sz="1100"/>
                  </a:p>
                </xdr:txBody>
              </xdr:sp>
            </xdr:grpSp>
            <xdr:grpSp>
              <xdr:nvGrpSpPr>
                <xdr:cNvPr id="66" name="Group 65"/>
                <xdr:cNvGrpSpPr/>
              </xdr:nvGrpSpPr>
              <xdr:grpSpPr>
                <a:xfrm>
                  <a:off x="6772275" y="5162549"/>
                  <a:ext cx="1874139" cy="723901"/>
                  <a:chOff x="6772275" y="5162549"/>
                  <a:chExt cx="1874139" cy="723901"/>
                </a:xfrm>
              </xdr:grpSpPr>
              <xdr:grpSp>
                <xdr:nvGrpSpPr>
                  <xdr:cNvPr id="65" name="Group 64"/>
                  <xdr:cNvGrpSpPr/>
                </xdr:nvGrpSpPr>
                <xdr:grpSpPr>
                  <a:xfrm>
                    <a:off x="6772275" y="5781675"/>
                    <a:ext cx="1874139" cy="104775"/>
                    <a:chOff x="6772275" y="5781675"/>
                    <a:chExt cx="1874139" cy="104775"/>
                  </a:xfrm>
                </xdr:grpSpPr>
                <xdr:sp macro="" textlink="">
                  <xdr:nvSpPr>
                    <xdr:cNvPr id="42" name="Isosceles Triangle 41"/>
                    <xdr:cNvSpPr/>
                  </xdr:nvSpPr>
                  <xdr:spPr>
                    <a:xfrm>
                      <a:off x="6772275" y="5781675"/>
                      <a:ext cx="121539" cy="104775"/>
                    </a:xfrm>
                    <a:prstGeom prst="triangle">
                      <a:avLst/>
                    </a:prstGeom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rtlCol="0" anchor="ctr"/>
                    <a:lstStyle/>
                    <a:p>
                      <a:pPr algn="ctr"/>
                      <a:endParaRPr lang="en-AU" sz="1100"/>
                    </a:p>
                  </xdr:txBody>
                </xdr:sp>
                <xdr:sp macro="" textlink="">
                  <xdr:nvSpPr>
                    <xdr:cNvPr id="43" name="Isosceles Triangle 42"/>
                    <xdr:cNvSpPr/>
                  </xdr:nvSpPr>
                  <xdr:spPr>
                    <a:xfrm>
                      <a:off x="8524875" y="5781675"/>
                      <a:ext cx="121539" cy="104775"/>
                    </a:xfrm>
                    <a:prstGeom prst="triangle">
                      <a:avLst/>
                    </a:prstGeom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rtlCol="0" anchor="ctr"/>
                    <a:lstStyle/>
                    <a:p>
                      <a:pPr algn="ctr"/>
                      <a:endParaRPr lang="en-AU" sz="1100"/>
                    </a:p>
                  </xdr:txBody>
                </xdr:sp>
                <xdr:sp macro="" textlink="">
                  <xdr:nvSpPr>
                    <xdr:cNvPr id="52" name="Isosceles Triangle 51"/>
                    <xdr:cNvSpPr/>
                  </xdr:nvSpPr>
                  <xdr:spPr>
                    <a:xfrm>
                      <a:off x="7991475" y="5781675"/>
                      <a:ext cx="121539" cy="104775"/>
                    </a:xfrm>
                    <a:prstGeom prst="triangle">
                      <a:avLst/>
                    </a:prstGeom>
                  </xdr:spPr>
                  <xdr:style>
                    <a:lnRef idx="2">
                      <a:schemeClr val="accent4">
                        <a:shade val="50000"/>
                      </a:schemeClr>
                    </a:lnRef>
                    <a:fillRef idx="1">
                      <a:schemeClr val="accent4"/>
                    </a:fillRef>
                    <a:effectRef idx="0">
                      <a:schemeClr val="accent4"/>
                    </a:effectRef>
                    <a:fontRef idx="minor">
                      <a:schemeClr val="lt1"/>
                    </a:fontRef>
                  </xdr:style>
                  <xdr:txBody>
                    <a:bodyPr vertOverflow="clip" rtlCol="0" anchor="ctr"/>
                    <a:lstStyle/>
                    <a:p>
                      <a:pPr algn="ctr"/>
                      <a:endParaRPr lang="en-AU" sz="1100"/>
                    </a:p>
                  </xdr:txBody>
                </xdr:sp>
                <xdr:sp macro="" textlink="">
                  <xdr:nvSpPr>
                    <xdr:cNvPr id="53" name="Isosceles Triangle 52"/>
                    <xdr:cNvSpPr/>
                  </xdr:nvSpPr>
                  <xdr:spPr>
                    <a:xfrm>
                      <a:off x="8115300" y="5781675"/>
                      <a:ext cx="121539" cy="104775"/>
                    </a:xfrm>
                    <a:prstGeom prst="triangle">
                      <a:avLst/>
                    </a:prstGeom>
                  </xdr:spPr>
                  <xdr:style>
                    <a:lnRef idx="2">
                      <a:schemeClr val="accent4">
                        <a:shade val="50000"/>
                      </a:schemeClr>
                    </a:lnRef>
                    <a:fillRef idx="1">
                      <a:schemeClr val="accent4"/>
                    </a:fillRef>
                    <a:effectRef idx="0">
                      <a:schemeClr val="accent4"/>
                    </a:effectRef>
                    <a:fontRef idx="minor">
                      <a:schemeClr val="lt1"/>
                    </a:fontRef>
                  </xdr:style>
                  <xdr:txBody>
                    <a:bodyPr vertOverflow="clip" rtlCol="0" anchor="ctr"/>
                    <a:lstStyle/>
                    <a:p>
                      <a:pPr algn="ctr"/>
                      <a:endParaRPr lang="en-AU" sz="1100"/>
                    </a:p>
                  </xdr:txBody>
                </xdr:sp>
              </xdr:grpSp>
              <xdr:grpSp>
                <xdr:nvGrpSpPr>
                  <xdr:cNvPr id="64" name="Group 63"/>
                  <xdr:cNvGrpSpPr/>
                </xdr:nvGrpSpPr>
                <xdr:grpSpPr>
                  <a:xfrm>
                    <a:off x="6858001" y="5162549"/>
                    <a:ext cx="1714501" cy="723900"/>
                    <a:chOff x="6858001" y="5162549"/>
                    <a:chExt cx="1714501" cy="723900"/>
                  </a:xfrm>
                </xdr:grpSpPr>
                <xdr:sp macro="" textlink="">
                  <xdr:nvSpPr>
                    <xdr:cNvPr id="44" name="Oval 43"/>
                    <xdr:cNvSpPr/>
                  </xdr:nvSpPr>
                  <xdr:spPr>
                    <a:xfrm>
                      <a:off x="6858001" y="5514974"/>
                      <a:ext cx="371476" cy="371475"/>
                    </a:xfrm>
                    <a:prstGeom prst="ellipse">
                      <a:avLst/>
                    </a:prstGeom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rtlCol="0" anchor="ctr"/>
                    <a:lstStyle/>
                    <a:p>
                      <a:pPr algn="ctr"/>
                      <a:endParaRPr lang="en-AU" sz="1100"/>
                    </a:p>
                  </xdr:txBody>
                </xdr:sp>
                <xdr:sp macro="" textlink="">
                  <xdr:nvSpPr>
                    <xdr:cNvPr id="48" name="Oval 47"/>
                    <xdr:cNvSpPr/>
                  </xdr:nvSpPr>
                  <xdr:spPr>
                    <a:xfrm>
                      <a:off x="7258051" y="5514974"/>
                      <a:ext cx="371476" cy="371475"/>
                    </a:xfrm>
                    <a:prstGeom prst="ellipse">
                      <a:avLst/>
                    </a:prstGeom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rtlCol="0" anchor="ctr"/>
                    <a:lstStyle/>
                    <a:p>
                      <a:pPr algn="ctr"/>
                      <a:endParaRPr lang="en-AU" sz="1100"/>
                    </a:p>
                  </xdr:txBody>
                </xdr:sp>
                <xdr:sp macro="" textlink="">
                  <xdr:nvSpPr>
                    <xdr:cNvPr id="49" name="Oval 48"/>
                    <xdr:cNvSpPr/>
                  </xdr:nvSpPr>
                  <xdr:spPr>
                    <a:xfrm>
                      <a:off x="7658101" y="5514974"/>
                      <a:ext cx="371476" cy="371475"/>
                    </a:xfrm>
                    <a:prstGeom prst="ellipse">
                      <a:avLst/>
                    </a:prstGeom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rtlCol="0" anchor="ctr"/>
                    <a:lstStyle/>
                    <a:p>
                      <a:pPr algn="ctr"/>
                      <a:endParaRPr lang="en-AU" sz="1100"/>
                    </a:p>
                  </xdr:txBody>
                </xdr:sp>
                <xdr:sp macro="" textlink="">
                  <xdr:nvSpPr>
                    <xdr:cNvPr id="50" name="Oval 49"/>
                    <xdr:cNvSpPr/>
                  </xdr:nvSpPr>
                  <xdr:spPr>
                    <a:xfrm>
                      <a:off x="8201026" y="5514974"/>
                      <a:ext cx="371476" cy="371475"/>
                    </a:xfrm>
                    <a:prstGeom prst="ellipse">
                      <a:avLst/>
                    </a:prstGeom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rtlCol="0" anchor="ctr"/>
                    <a:lstStyle/>
                    <a:p>
                      <a:pPr algn="ctr"/>
                      <a:endParaRPr lang="en-AU" sz="1100"/>
                    </a:p>
                  </xdr:txBody>
                </xdr:sp>
                <xdr:sp macro="" textlink="">
                  <xdr:nvSpPr>
                    <xdr:cNvPr id="54" name="Oval 53"/>
                    <xdr:cNvSpPr/>
                  </xdr:nvSpPr>
                  <xdr:spPr>
                    <a:xfrm>
                      <a:off x="7058026" y="5162549"/>
                      <a:ext cx="371476" cy="371475"/>
                    </a:xfrm>
                    <a:prstGeom prst="ellipse">
                      <a:avLst/>
                    </a:prstGeom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rtlCol="0" anchor="ctr"/>
                    <a:lstStyle/>
                    <a:p>
                      <a:pPr algn="ctr"/>
                      <a:endParaRPr lang="en-AU" sz="1100"/>
                    </a:p>
                  </xdr:txBody>
                </xdr:sp>
                <xdr:sp macro="" textlink="">
                  <xdr:nvSpPr>
                    <xdr:cNvPr id="55" name="Oval 54"/>
                    <xdr:cNvSpPr/>
                  </xdr:nvSpPr>
                  <xdr:spPr>
                    <a:xfrm>
                      <a:off x="7458076" y="5162549"/>
                      <a:ext cx="371476" cy="371475"/>
                    </a:xfrm>
                    <a:prstGeom prst="ellipse">
                      <a:avLst/>
                    </a:prstGeom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rtlCol="0" anchor="ctr"/>
                    <a:lstStyle/>
                    <a:p>
                      <a:pPr algn="ctr"/>
                      <a:endParaRPr lang="en-AU" sz="1100"/>
                    </a:p>
                  </xdr:txBody>
                </xdr:sp>
              </xdr:grpSp>
            </xdr:grpSp>
          </xdr:grpSp>
        </xdr:grp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D23"/>
  <sheetViews>
    <sheetView tabSelected="1" workbookViewId="0">
      <selection activeCell="D5" sqref="D5"/>
    </sheetView>
  </sheetViews>
  <sheetFormatPr defaultRowHeight="15"/>
  <cols>
    <col min="2" max="3" width="11" customWidth="1"/>
  </cols>
  <sheetData>
    <row r="2" spans="2:4">
      <c r="B2" s="4" t="s">
        <v>1</v>
      </c>
      <c r="C2" s="4" t="s">
        <v>2</v>
      </c>
    </row>
    <row r="3" spans="2:4">
      <c r="B3" s="2" t="s">
        <v>7</v>
      </c>
      <c r="C3" s="2">
        <v>3</v>
      </c>
    </row>
    <row r="4" spans="2:4">
      <c r="B4" s="2" t="s">
        <v>8</v>
      </c>
      <c r="C4" s="2">
        <v>2</v>
      </c>
    </row>
    <row r="5" spans="2:4">
      <c r="B5" s="2" t="s">
        <v>9</v>
      </c>
      <c r="C5" s="2">
        <v>5</v>
      </c>
    </row>
    <row r="6" spans="2:4">
      <c r="B6" s="2" t="s">
        <v>10</v>
      </c>
      <c r="C6" s="2">
        <v>7</v>
      </c>
    </row>
    <row r="7" spans="2:4">
      <c r="B7" s="2" t="s">
        <v>21</v>
      </c>
      <c r="C7" s="2">
        <v>6</v>
      </c>
    </row>
    <row r="8" spans="2:4">
      <c r="B8" s="2" t="s">
        <v>24</v>
      </c>
      <c r="C8" s="2">
        <v>9</v>
      </c>
    </row>
    <row r="11" spans="2:4">
      <c r="B11" s="4" t="s">
        <v>11</v>
      </c>
      <c r="C11" s="2" t="s">
        <v>12</v>
      </c>
    </row>
    <row r="13" spans="2:4">
      <c r="B13" s="4" t="s">
        <v>25</v>
      </c>
      <c r="C13" s="2" t="s">
        <v>19</v>
      </c>
      <c r="D13" s="2" t="s">
        <v>20</v>
      </c>
    </row>
    <row r="14" spans="2:4">
      <c r="B14" s="4" t="s">
        <v>26</v>
      </c>
      <c r="C14" s="2">
        <v>12</v>
      </c>
      <c r="D14" s="2">
        <v>6</v>
      </c>
    </row>
    <row r="16" spans="2:4">
      <c r="B16" s="4" t="s">
        <v>13</v>
      </c>
      <c r="C16" s="4" t="s">
        <v>19</v>
      </c>
      <c r="D16" s="4" t="s">
        <v>20</v>
      </c>
    </row>
    <row r="17" spans="2:4">
      <c r="B17" s="2" t="s">
        <v>14</v>
      </c>
      <c r="C17" s="2" t="s">
        <v>21</v>
      </c>
      <c r="D17" s="2" t="s">
        <v>24</v>
      </c>
    </row>
    <row r="18" spans="2:4">
      <c r="B18" s="2" t="s">
        <v>15</v>
      </c>
      <c r="C18" s="2" t="s">
        <v>10</v>
      </c>
      <c r="D18" s="2" t="s">
        <v>21</v>
      </c>
    </row>
    <row r="19" spans="2:4">
      <c r="B19" s="2" t="s">
        <v>16</v>
      </c>
      <c r="C19" s="2" t="s">
        <v>10</v>
      </c>
      <c r="D19" s="2" t="s">
        <v>10</v>
      </c>
    </row>
    <row r="20" spans="2:4">
      <c r="B20" s="2" t="s">
        <v>17</v>
      </c>
      <c r="C20" s="2" t="s">
        <v>9</v>
      </c>
      <c r="D20" s="2" t="s">
        <v>9</v>
      </c>
    </row>
    <row r="21" spans="2:4">
      <c r="B21" s="2" t="s">
        <v>18</v>
      </c>
      <c r="C21" s="2" t="s">
        <v>8</v>
      </c>
      <c r="D21" s="2" t="s">
        <v>9</v>
      </c>
    </row>
    <row r="22" spans="2:4">
      <c r="B22" s="2" t="s">
        <v>22</v>
      </c>
      <c r="C22" s="2" t="s">
        <v>7</v>
      </c>
      <c r="D22" s="2" t="s">
        <v>7</v>
      </c>
    </row>
    <row r="23" spans="2:4">
      <c r="B23" s="2" t="s">
        <v>23</v>
      </c>
      <c r="C23" s="2" t="s">
        <v>27</v>
      </c>
      <c r="D23" s="2" t="s">
        <v>7</v>
      </c>
    </row>
  </sheetData>
  <pageMargins left="0.7" right="0.7" top="0.75" bottom="0.75" header="0.3" footer="0.3"/>
  <pageSetup paperSize="9" scale="92" fitToHeight="0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28"/>
  <sheetViews>
    <sheetView workbookViewId="0">
      <selection activeCell="B31" sqref="B31"/>
    </sheetView>
  </sheetViews>
  <sheetFormatPr defaultRowHeight="15"/>
  <cols>
    <col min="2" max="2" width="11.140625" customWidth="1"/>
    <col min="3" max="3" width="10.85546875" style="1" customWidth="1"/>
    <col min="4" max="4" width="13" customWidth="1"/>
    <col min="5" max="5" width="9.7109375" style="1" bestFit="1" customWidth="1"/>
    <col min="6" max="6" width="1.7109375" customWidth="1"/>
    <col min="9" max="9" width="18.7109375" customWidth="1"/>
    <col min="12" max="12" width="19.7109375" customWidth="1"/>
  </cols>
  <sheetData>
    <row r="1" spans="2:12" ht="15.75" thickBot="1"/>
    <row r="2" spans="2:12" ht="15.75" thickBot="1">
      <c r="B2" s="21" t="s">
        <v>40</v>
      </c>
      <c r="C2" s="22"/>
      <c r="D2" s="22"/>
      <c r="E2" s="22"/>
      <c r="F2" s="22"/>
      <c r="G2" s="22"/>
      <c r="H2" s="22"/>
      <c r="I2" s="22"/>
      <c r="J2" s="22"/>
      <c r="K2" s="22"/>
      <c r="L2" s="23"/>
    </row>
    <row r="4" spans="2:12">
      <c r="B4" s="18" t="s">
        <v>3</v>
      </c>
      <c r="C4" s="8"/>
      <c r="D4" s="19" t="s">
        <v>31</v>
      </c>
      <c r="E4" s="20">
        <v>40603</v>
      </c>
      <c r="F4" s="12"/>
      <c r="G4" s="7" t="s">
        <v>5</v>
      </c>
      <c r="H4" s="15"/>
      <c r="I4" s="16"/>
      <c r="J4" s="7" t="s">
        <v>6</v>
      </c>
      <c r="K4" s="9"/>
      <c r="L4" s="17"/>
    </row>
    <row r="5" spans="2:12">
      <c r="B5" s="3" t="s">
        <v>33</v>
      </c>
      <c r="C5" s="2" t="s">
        <v>0</v>
      </c>
      <c r="D5" s="2" t="s">
        <v>34</v>
      </c>
      <c r="E5" s="2" t="s">
        <v>4</v>
      </c>
      <c r="F5" s="13"/>
      <c r="G5" s="2" t="s">
        <v>30</v>
      </c>
      <c r="H5" s="2" t="s">
        <v>29</v>
      </c>
      <c r="I5" s="2" t="s">
        <v>28</v>
      </c>
      <c r="J5" s="2" t="s">
        <v>30</v>
      </c>
      <c r="K5" s="2" t="s">
        <v>29</v>
      </c>
      <c r="L5" s="2" t="s">
        <v>28</v>
      </c>
    </row>
    <row r="6" spans="2:12">
      <c r="B6" s="5">
        <v>1</v>
      </c>
      <c r="C6" s="2" t="s">
        <v>14</v>
      </c>
      <c r="D6" s="2">
        <v>1200</v>
      </c>
      <c r="E6" s="2">
        <v>125</v>
      </c>
      <c r="F6" s="13"/>
      <c r="G6" s="2" t="str">
        <f>LOOKUP($C6,parameters!$B$16:$B$23,parameters!$C$16:$C$23)</f>
        <v>E</v>
      </c>
      <c r="H6" s="2">
        <f>IF(G6&lt;&gt;"-",CEILING($E6/LOOKUP(G6,parameters!$B$3:$B$8,parameters!$C$3:$C$8),1),"")</f>
        <v>21</v>
      </c>
      <c r="I6" s="2">
        <f t="shared" ref="I6:I11" si="0">IF(G6&lt;&gt;"-",H6*$D6/1000,"")</f>
        <v>25.2</v>
      </c>
      <c r="J6" s="2" t="str">
        <f>LOOKUP($C6,parameters!$B$16:$B$23,parameters!$D$16:$D$23)</f>
        <v>F</v>
      </c>
      <c r="K6" s="2">
        <f>IF(J6&lt;&gt;"-",CEILING($E6/LOOKUP(J6,parameters!$B$3:$B$8,parameters!$C$3:$C$8),1),"")</f>
        <v>14</v>
      </c>
      <c r="L6" s="2">
        <f t="shared" ref="L6:L11" si="1">IF(J6&lt;&gt;"-",K6*$D6/1000,"")</f>
        <v>16.8</v>
      </c>
    </row>
    <row r="7" spans="2:12">
      <c r="B7" s="5">
        <v>2</v>
      </c>
      <c r="C7" s="2" t="s">
        <v>15</v>
      </c>
      <c r="D7" s="2">
        <v>1100</v>
      </c>
      <c r="E7" s="2">
        <v>135</v>
      </c>
      <c r="F7" s="13"/>
      <c r="G7" s="2" t="str">
        <f>LOOKUP($C7,parameters!$B$16:$B$23,parameters!$C$16:$C$23)</f>
        <v>D</v>
      </c>
      <c r="H7" s="2">
        <f>IF(G7&lt;&gt;"-",CEILING($E7/LOOKUP(G7,parameters!$B$3:$B$8,parameters!$C$3:$C$8),1),"")</f>
        <v>20</v>
      </c>
      <c r="I7" s="2">
        <f t="shared" si="0"/>
        <v>22</v>
      </c>
      <c r="J7" s="2" t="str">
        <f>LOOKUP($C7,parameters!$B$16:$B$23,parameters!$D$16:$D$23)</f>
        <v>E</v>
      </c>
      <c r="K7" s="2">
        <f>IF(J7&lt;&gt;"-",CEILING($E7/LOOKUP(J7,parameters!$B$3:$B$8,parameters!$C$3:$C$8),1),"")</f>
        <v>23</v>
      </c>
      <c r="L7" s="2">
        <f t="shared" si="1"/>
        <v>25.3</v>
      </c>
    </row>
    <row r="8" spans="2:12">
      <c r="B8" s="5">
        <v>3</v>
      </c>
      <c r="C8" s="2" t="s">
        <v>16</v>
      </c>
      <c r="D8" s="2">
        <v>1500</v>
      </c>
      <c r="E8" s="2">
        <v>60</v>
      </c>
      <c r="F8" s="13"/>
      <c r="G8" s="2" t="str">
        <f>LOOKUP($C8,parameters!$B$16:$B$23,parameters!$C$16:$C$23)</f>
        <v>D</v>
      </c>
      <c r="H8" s="2">
        <f>IF(G8&lt;&gt;"-",CEILING($E8/LOOKUP(G8,parameters!$B$3:$B$8,parameters!$C$3:$C$8),1),"")</f>
        <v>9</v>
      </c>
      <c r="I8" s="2">
        <f t="shared" si="0"/>
        <v>13.5</v>
      </c>
      <c r="J8" s="2" t="str">
        <f>LOOKUP($C8,parameters!$B$16:$B$23,parameters!$D$16:$D$23)</f>
        <v>D</v>
      </c>
      <c r="K8" s="2">
        <f>IF(J8&lt;&gt;"-",CEILING($E8/LOOKUP(J8,parameters!$B$3:$B$8,parameters!$C$3:$C$8),1),"")</f>
        <v>9</v>
      </c>
      <c r="L8" s="2">
        <f t="shared" si="1"/>
        <v>13.5</v>
      </c>
    </row>
    <row r="9" spans="2:12">
      <c r="B9" s="5">
        <v>4</v>
      </c>
      <c r="C9" s="2" t="s">
        <v>23</v>
      </c>
      <c r="D9" s="2">
        <v>1100</v>
      </c>
      <c r="E9" s="2">
        <v>30</v>
      </c>
      <c r="F9" s="13"/>
      <c r="G9" s="2" t="str">
        <f>LOOKUP($C9,parameters!$B$16:$B$23,parameters!$C$16:$C$23)</f>
        <v>-</v>
      </c>
      <c r="H9" s="2" t="str">
        <f>IF(G9&lt;&gt;"-",CEILING($E9/LOOKUP(G9,parameters!$B$3:$B$8,parameters!$C$3:$C$8),1),"")</f>
        <v/>
      </c>
      <c r="I9" s="2" t="str">
        <f t="shared" si="0"/>
        <v/>
      </c>
      <c r="J9" s="2" t="str">
        <f>LOOKUP($C9,parameters!$B$16:$B$23,parameters!$D$16:$D$23)</f>
        <v>A</v>
      </c>
      <c r="K9" s="2">
        <f>IF(J9&lt;&gt;"-",CEILING($E9/LOOKUP(J9,parameters!$B$3:$B$8,parameters!$C$3:$C$8),1),"")</f>
        <v>10</v>
      </c>
      <c r="L9" s="2">
        <f t="shared" si="1"/>
        <v>11</v>
      </c>
    </row>
    <row r="10" spans="2:12">
      <c r="B10" s="5">
        <v>5</v>
      </c>
      <c r="C10" s="2" t="s">
        <v>15</v>
      </c>
      <c r="D10" s="2">
        <v>1500</v>
      </c>
      <c r="E10" s="2">
        <v>75</v>
      </c>
      <c r="F10" s="13"/>
      <c r="G10" s="2" t="str">
        <f>LOOKUP($C10,parameters!$B$16:$B$23,parameters!$C$16:$C$23)</f>
        <v>D</v>
      </c>
      <c r="H10" s="2">
        <f>IF(G10&lt;&gt;"-",CEILING($E10/LOOKUP(G10,parameters!$B$3:$B$8,parameters!$C$3:$C$8),1),"")</f>
        <v>11</v>
      </c>
      <c r="I10" s="2">
        <f t="shared" si="0"/>
        <v>16.5</v>
      </c>
      <c r="J10" s="2" t="str">
        <f>LOOKUP($C10,parameters!$B$16:$B$23,parameters!$D$16:$D$23)</f>
        <v>E</v>
      </c>
      <c r="K10" s="2">
        <f>IF(J10&lt;&gt;"-",CEILING($E10/LOOKUP(J10,parameters!$B$3:$B$8,parameters!$C$3:$C$8),1),"")</f>
        <v>13</v>
      </c>
      <c r="L10" s="2">
        <f t="shared" si="1"/>
        <v>19.5</v>
      </c>
    </row>
    <row r="11" spans="2:12">
      <c r="B11" s="5">
        <v>6</v>
      </c>
      <c r="C11" s="2" t="s">
        <v>16</v>
      </c>
      <c r="D11" s="2">
        <v>1800</v>
      </c>
      <c r="E11" s="2">
        <v>85</v>
      </c>
      <c r="F11" s="14"/>
      <c r="G11" s="2" t="str">
        <f>LOOKUP($C11,parameters!$B$16:$B$23,parameters!$C$16:$C$23)</f>
        <v>D</v>
      </c>
      <c r="H11" s="2">
        <f>IF(G11&lt;&gt;"-",CEILING($E11/LOOKUP(G11,parameters!$B$3:$B$8,parameters!$C$3:$C$8),1),"")</f>
        <v>13</v>
      </c>
      <c r="I11" s="2">
        <f t="shared" si="0"/>
        <v>23.4</v>
      </c>
      <c r="J11" s="2" t="str">
        <f>LOOKUP($C11,parameters!$B$16:$B$23,parameters!$D$16:$D$23)</f>
        <v>D</v>
      </c>
      <c r="K11" s="2">
        <f>IF(J11&lt;&gt;"-",CEILING($E11/LOOKUP(J11,parameters!$B$3:$B$8,parameters!$C$3:$C$8),1),"")</f>
        <v>13</v>
      </c>
      <c r="L11" s="2">
        <f t="shared" si="1"/>
        <v>23.4</v>
      </c>
    </row>
    <row r="13" spans="2:12">
      <c r="B13" s="18" t="s">
        <v>32</v>
      </c>
      <c r="C13" s="8"/>
      <c r="D13" s="19" t="s">
        <v>31</v>
      </c>
      <c r="E13" s="20">
        <v>40605</v>
      </c>
      <c r="F13" s="12"/>
      <c r="G13" s="7" t="s">
        <v>5</v>
      </c>
      <c r="H13" s="15"/>
      <c r="I13" s="16"/>
      <c r="J13" s="7" t="s">
        <v>6</v>
      </c>
      <c r="K13" s="9"/>
      <c r="L13" s="17"/>
    </row>
    <row r="14" spans="2:12">
      <c r="B14" s="3" t="s">
        <v>33</v>
      </c>
      <c r="C14" s="2" t="s">
        <v>0</v>
      </c>
      <c r="D14" s="2" t="s">
        <v>34</v>
      </c>
      <c r="E14" s="2" t="s">
        <v>4</v>
      </c>
      <c r="F14" s="13"/>
      <c r="G14" s="2" t="s">
        <v>30</v>
      </c>
      <c r="H14" s="2" t="s">
        <v>29</v>
      </c>
      <c r="I14" s="2" t="s">
        <v>28</v>
      </c>
      <c r="J14" s="2" t="s">
        <v>30</v>
      </c>
      <c r="K14" s="2" t="s">
        <v>29</v>
      </c>
      <c r="L14" s="2" t="s">
        <v>28</v>
      </c>
    </row>
    <row r="15" spans="2:12">
      <c r="B15" s="5">
        <v>7</v>
      </c>
      <c r="C15" s="2" t="s">
        <v>15</v>
      </c>
      <c r="D15" s="2">
        <v>1500</v>
      </c>
      <c r="E15" s="2">
        <v>255</v>
      </c>
      <c r="F15" s="13"/>
      <c r="G15" s="2" t="str">
        <f>LOOKUP($C15,parameters!$B$16:$B$23,parameters!$C$16:$C$23)</f>
        <v>D</v>
      </c>
      <c r="H15" s="2">
        <f>IF(G15&lt;&gt;"-",CEILING($E15/LOOKUP(G15,parameters!$B$3:$B$8,parameters!$C$3:$C$8),1),"")</f>
        <v>37</v>
      </c>
      <c r="I15" s="2">
        <f t="shared" ref="I15:I22" si="2">IF(G15&lt;&gt;"-",H15*$D15/1000,"")</f>
        <v>55.5</v>
      </c>
      <c r="J15" s="2" t="str">
        <f>LOOKUP($C15,parameters!$B$16:$B$23,parameters!$D$16:$D$23)</f>
        <v>E</v>
      </c>
      <c r="K15" s="2">
        <f>IF(J15&lt;&gt;"-",CEILING($E15/LOOKUP(J15,parameters!$B$3:$B$8,parameters!$C$3:$C$8),1),"")</f>
        <v>43</v>
      </c>
      <c r="L15" s="2">
        <f t="shared" ref="L15:L22" si="3">IF(J15&lt;&gt;"-",K15*$D15/1000,"")</f>
        <v>64.5</v>
      </c>
    </row>
    <row r="16" spans="2:12">
      <c r="B16" s="5">
        <v>8</v>
      </c>
      <c r="C16" s="2" t="s">
        <v>15</v>
      </c>
      <c r="D16" s="2">
        <v>1800</v>
      </c>
      <c r="E16" s="2">
        <v>20</v>
      </c>
      <c r="F16" s="13"/>
      <c r="G16" s="2" t="str">
        <f>LOOKUP($C16,parameters!$B$16:$B$23,parameters!$C$16:$C$23)</f>
        <v>D</v>
      </c>
      <c r="H16" s="2">
        <f>IF(G16&lt;&gt;"-",CEILING($E16/LOOKUP(G16,parameters!$B$3:$B$8,parameters!$C$3:$C$8),1),"")</f>
        <v>3</v>
      </c>
      <c r="I16" s="2">
        <f t="shared" si="2"/>
        <v>5.4</v>
      </c>
      <c r="J16" s="2" t="str">
        <f>LOOKUP($C16,parameters!$B$16:$B$23,parameters!$D$16:$D$23)</f>
        <v>E</v>
      </c>
      <c r="K16" s="2">
        <f>IF(J16&lt;&gt;"-",CEILING($E16/LOOKUP(J16,parameters!$B$3:$B$8,parameters!$C$3:$C$8),1),"")</f>
        <v>4</v>
      </c>
      <c r="L16" s="2">
        <f t="shared" si="3"/>
        <v>7.2</v>
      </c>
    </row>
    <row r="17" spans="2:12">
      <c r="B17" s="5">
        <v>9</v>
      </c>
      <c r="C17" s="2" t="s">
        <v>17</v>
      </c>
      <c r="D17" s="2">
        <v>1800</v>
      </c>
      <c r="E17" s="2">
        <v>15</v>
      </c>
      <c r="F17" s="13"/>
      <c r="G17" s="2" t="str">
        <f>LOOKUP($C17,parameters!$B$16:$B$23,parameters!$C$16:$C$23)</f>
        <v>C</v>
      </c>
      <c r="H17" s="2">
        <f>IF(G17&lt;&gt;"-",CEILING($E17/LOOKUP(G17,parameters!$B$3:$B$8,parameters!$C$3:$C$8),1),"")</f>
        <v>3</v>
      </c>
      <c r="I17" s="2">
        <f t="shared" si="2"/>
        <v>5.4</v>
      </c>
      <c r="J17" s="2" t="str">
        <f>LOOKUP($C17,parameters!$B$16:$B$23,parameters!$D$16:$D$23)</f>
        <v>C</v>
      </c>
      <c r="K17" s="2">
        <f>IF(J17&lt;&gt;"-",CEILING($E17/LOOKUP(J17,parameters!$B$3:$B$8,parameters!$C$3:$C$8),1),"")</f>
        <v>3</v>
      </c>
      <c r="L17" s="2">
        <f t="shared" si="3"/>
        <v>5.4</v>
      </c>
    </row>
    <row r="18" spans="2:12">
      <c r="B18" s="5">
        <v>10</v>
      </c>
      <c r="C18" s="2" t="s">
        <v>18</v>
      </c>
      <c r="D18" s="2">
        <v>1100</v>
      </c>
      <c r="E18" s="2">
        <v>125</v>
      </c>
      <c r="F18" s="13"/>
      <c r="G18" s="2" t="str">
        <f>LOOKUP($C18,parameters!$B$16:$B$23,parameters!$C$16:$C$23)</f>
        <v>B</v>
      </c>
      <c r="H18" s="2">
        <f>IF(G18&lt;&gt;"-",CEILING($E18/LOOKUP(G18,parameters!$B$3:$B$8,parameters!$C$3:$C$8),1),"")</f>
        <v>63</v>
      </c>
      <c r="I18" s="2">
        <f t="shared" si="2"/>
        <v>69.3</v>
      </c>
      <c r="J18" s="2" t="str">
        <f>LOOKUP($C18,parameters!$B$16:$B$23,parameters!$D$16:$D$23)</f>
        <v>C</v>
      </c>
      <c r="K18" s="2">
        <f>IF(J18&lt;&gt;"-",CEILING($E18/LOOKUP(J18,parameters!$B$3:$B$8,parameters!$C$3:$C$8),1),"")</f>
        <v>25</v>
      </c>
      <c r="L18" s="2">
        <f t="shared" si="3"/>
        <v>27.5</v>
      </c>
    </row>
    <row r="19" spans="2:12">
      <c r="B19" s="5">
        <v>11</v>
      </c>
      <c r="C19" s="2" t="s">
        <v>14</v>
      </c>
      <c r="D19" s="2">
        <v>1800</v>
      </c>
      <c r="E19" s="2">
        <v>300</v>
      </c>
      <c r="F19" s="13"/>
      <c r="G19" s="2" t="str">
        <f>LOOKUP($C19,parameters!$B$16:$B$23,parameters!$C$16:$C$23)</f>
        <v>E</v>
      </c>
      <c r="H19" s="2">
        <f>IF(G19&lt;&gt;"-",CEILING($E19/LOOKUP(G19,parameters!$B$3:$B$8,parameters!$C$3:$C$8),1),"")</f>
        <v>50</v>
      </c>
      <c r="I19" s="2">
        <f t="shared" si="2"/>
        <v>90</v>
      </c>
      <c r="J19" s="2" t="str">
        <f>LOOKUP($C19,parameters!$B$16:$B$23,parameters!$D$16:$D$23)</f>
        <v>F</v>
      </c>
      <c r="K19" s="2">
        <f>IF(J19&lt;&gt;"-",CEILING($E19/LOOKUP(J19,parameters!$B$3:$B$8,parameters!$C$3:$C$8),1),"")</f>
        <v>34</v>
      </c>
      <c r="L19" s="2">
        <f t="shared" si="3"/>
        <v>61.2</v>
      </c>
    </row>
    <row r="20" spans="2:12">
      <c r="B20" s="5">
        <v>12</v>
      </c>
      <c r="C20" s="2" t="s">
        <v>22</v>
      </c>
      <c r="D20" s="2">
        <v>1200</v>
      </c>
      <c r="E20" s="2">
        <v>235</v>
      </c>
      <c r="F20" s="13"/>
      <c r="G20" s="2" t="str">
        <f>LOOKUP($C20,parameters!$B$16:$B$23,parameters!$C$16:$C$23)</f>
        <v>A</v>
      </c>
      <c r="H20" s="2">
        <f>IF(G20&lt;&gt;"-",CEILING($E20/LOOKUP(G20,parameters!$B$3:$B$8,parameters!$C$3:$C$8),1),"")</f>
        <v>79</v>
      </c>
      <c r="I20" s="2">
        <f t="shared" si="2"/>
        <v>94.8</v>
      </c>
      <c r="J20" s="2" t="str">
        <f>LOOKUP($C20,parameters!$B$16:$B$23,parameters!$D$16:$D$23)</f>
        <v>A</v>
      </c>
      <c r="K20" s="2">
        <f>IF(J20&lt;&gt;"-",CEILING($E20/LOOKUP(J20,parameters!$B$3:$B$8,parameters!$C$3:$C$8),1),"")</f>
        <v>79</v>
      </c>
      <c r="L20" s="2">
        <f t="shared" si="3"/>
        <v>94.8</v>
      </c>
    </row>
    <row r="21" spans="2:12">
      <c r="B21" s="5">
        <v>13</v>
      </c>
      <c r="C21" s="2" t="s">
        <v>22</v>
      </c>
      <c r="D21" s="2">
        <v>1500</v>
      </c>
      <c r="E21" s="2">
        <v>235</v>
      </c>
      <c r="F21" s="13"/>
      <c r="G21" s="2" t="str">
        <f>LOOKUP($C21,parameters!$B$16:$B$23,parameters!$C$16:$C$23)</f>
        <v>A</v>
      </c>
      <c r="H21" s="2">
        <f>IF(G21&lt;&gt;"-",CEILING($E21/LOOKUP(G21,parameters!$B$3:$B$8,parameters!$C$3:$C$8),1),"")</f>
        <v>79</v>
      </c>
      <c r="I21" s="2">
        <f t="shared" si="2"/>
        <v>118.5</v>
      </c>
      <c r="J21" s="2" t="str">
        <f>LOOKUP($C21,parameters!$B$16:$B$23,parameters!$D$16:$D$23)</f>
        <v>A</v>
      </c>
      <c r="K21" s="2">
        <f>IF(J21&lt;&gt;"-",CEILING($E21/LOOKUP(J21,parameters!$B$3:$B$8,parameters!$C$3:$C$8),1),"")</f>
        <v>79</v>
      </c>
      <c r="L21" s="2">
        <f t="shared" si="3"/>
        <v>118.5</v>
      </c>
    </row>
    <row r="22" spans="2:12">
      <c r="B22" s="5">
        <v>14</v>
      </c>
      <c r="C22" s="2" t="s">
        <v>23</v>
      </c>
      <c r="D22" s="2">
        <v>1500</v>
      </c>
      <c r="E22" s="2">
        <v>55</v>
      </c>
      <c r="F22" s="14"/>
      <c r="G22" s="2" t="str">
        <f>LOOKUP($C22,parameters!$B$16:$B$23,parameters!$C$16:$C$23)</f>
        <v>-</v>
      </c>
      <c r="H22" s="2" t="str">
        <f>IF(G22&lt;&gt;"-",CEILING($E22/LOOKUP(G22,parameters!$B$3:$B$8,parameters!$C$3:$C$8),1),"")</f>
        <v/>
      </c>
      <c r="I22" s="2" t="str">
        <f t="shared" si="2"/>
        <v/>
      </c>
      <c r="J22" s="2" t="str">
        <f>LOOKUP($C22,parameters!$B$16:$B$23,parameters!$D$16:$D$23)</f>
        <v>A</v>
      </c>
      <c r="K22" s="2">
        <f>IF(J22&lt;&gt;"-",CEILING($E22/LOOKUP(J22,parameters!$B$3:$B$8,parameters!$C$3:$C$8),1),"")</f>
        <v>19</v>
      </c>
      <c r="L22" s="2">
        <f t="shared" si="3"/>
        <v>28.5</v>
      </c>
    </row>
    <row r="24" spans="2:12">
      <c r="B24" s="18" t="s">
        <v>41</v>
      </c>
      <c r="C24" s="8"/>
      <c r="D24" s="19" t="s">
        <v>31</v>
      </c>
      <c r="E24" s="20">
        <v>40608</v>
      </c>
      <c r="F24" s="12"/>
      <c r="G24" s="7" t="s">
        <v>5</v>
      </c>
      <c r="H24" s="15"/>
      <c r="I24" s="16"/>
      <c r="J24" s="7" t="s">
        <v>6</v>
      </c>
      <c r="K24" s="9"/>
      <c r="L24" s="17"/>
    </row>
    <row r="25" spans="2:12">
      <c r="B25" s="3" t="s">
        <v>33</v>
      </c>
      <c r="C25" s="2" t="s">
        <v>0</v>
      </c>
      <c r="D25" s="2" t="s">
        <v>34</v>
      </c>
      <c r="E25" s="2" t="s">
        <v>4</v>
      </c>
      <c r="F25" s="13"/>
      <c r="G25" s="2" t="s">
        <v>30</v>
      </c>
      <c r="H25" s="2" t="s">
        <v>29</v>
      </c>
      <c r="I25" s="2" t="s">
        <v>28</v>
      </c>
      <c r="J25" s="2" t="s">
        <v>30</v>
      </c>
      <c r="K25" s="2" t="s">
        <v>29</v>
      </c>
      <c r="L25" s="2" t="s">
        <v>28</v>
      </c>
    </row>
    <row r="26" spans="2:12">
      <c r="B26" s="5" t="s">
        <v>38</v>
      </c>
      <c r="C26" s="5" t="s">
        <v>38</v>
      </c>
      <c r="D26" s="5" t="s">
        <v>38</v>
      </c>
      <c r="E26" s="5" t="s">
        <v>38</v>
      </c>
      <c r="F26" s="13"/>
      <c r="G26" s="5" t="s">
        <v>38</v>
      </c>
      <c r="H26" s="5" t="s">
        <v>38</v>
      </c>
      <c r="I26" s="5" t="s">
        <v>38</v>
      </c>
      <c r="J26" s="5" t="s">
        <v>38</v>
      </c>
      <c r="K26" s="5" t="s">
        <v>38</v>
      </c>
      <c r="L26" s="5" t="s">
        <v>38</v>
      </c>
    </row>
    <row r="27" spans="2:12">
      <c r="B27" s="5" t="s">
        <v>38</v>
      </c>
      <c r="C27" s="5" t="s">
        <v>38</v>
      </c>
      <c r="D27" s="5" t="s">
        <v>38</v>
      </c>
      <c r="E27" s="5" t="s">
        <v>38</v>
      </c>
      <c r="F27" s="13"/>
      <c r="G27" s="5" t="s">
        <v>38</v>
      </c>
      <c r="H27" s="5" t="s">
        <v>38</v>
      </c>
      <c r="I27" s="5" t="s">
        <v>38</v>
      </c>
      <c r="J27" s="5" t="s">
        <v>38</v>
      </c>
      <c r="K27" s="5" t="s">
        <v>38</v>
      </c>
      <c r="L27" s="5" t="s">
        <v>38</v>
      </c>
    </row>
    <row r="28" spans="2:12">
      <c r="B28" s="5" t="s">
        <v>38</v>
      </c>
      <c r="C28" s="5" t="s">
        <v>38</v>
      </c>
      <c r="D28" s="5" t="s">
        <v>38</v>
      </c>
      <c r="E28" s="5" t="s">
        <v>38</v>
      </c>
      <c r="F28" s="13"/>
      <c r="G28" s="5" t="s">
        <v>38</v>
      </c>
      <c r="H28" s="5" t="s">
        <v>38</v>
      </c>
      <c r="I28" s="5" t="s">
        <v>38</v>
      </c>
      <c r="J28" s="5" t="s">
        <v>38</v>
      </c>
      <c r="K28" s="5" t="s">
        <v>38</v>
      </c>
      <c r="L28" s="5" t="s">
        <v>38</v>
      </c>
    </row>
  </sheetData>
  <mergeCells count="1">
    <mergeCell ref="B2:L2"/>
  </mergeCells>
  <pageMargins left="0.7" right="0.7" top="0.75" bottom="0.75" header="0.3" footer="0.3"/>
  <pageSetup paperSize="9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H22"/>
  <sheetViews>
    <sheetView workbookViewId="0">
      <selection activeCell="E24" sqref="E24"/>
    </sheetView>
  </sheetViews>
  <sheetFormatPr defaultRowHeight="15"/>
  <cols>
    <col min="2" max="2" width="13.7109375" customWidth="1"/>
    <col min="4" max="4" width="13.42578125" customWidth="1"/>
    <col min="6" max="6" width="22.140625" customWidth="1"/>
    <col min="7" max="7" width="20.28515625" customWidth="1"/>
    <col min="8" max="8" width="11.5703125" style="1" customWidth="1"/>
  </cols>
  <sheetData>
    <row r="2" spans="2:8">
      <c r="B2" s="24" t="s">
        <v>39</v>
      </c>
      <c r="C2" s="25"/>
      <c r="D2" s="25"/>
      <c r="E2" s="25"/>
      <c r="F2" s="25"/>
      <c r="G2" s="25"/>
      <c r="H2" s="26"/>
    </row>
    <row r="3" spans="2:8">
      <c r="B3" s="10" t="s">
        <v>33</v>
      </c>
      <c r="C3" s="10" t="s">
        <v>0</v>
      </c>
      <c r="D3" s="10" t="s">
        <v>34</v>
      </c>
      <c r="E3" s="10" t="s">
        <v>4</v>
      </c>
      <c r="F3" s="10" t="s">
        <v>35</v>
      </c>
      <c r="G3" s="10" t="s">
        <v>36</v>
      </c>
      <c r="H3" s="10" t="s">
        <v>37</v>
      </c>
    </row>
    <row r="4" spans="2:8">
      <c r="B4" s="5">
        <v>1</v>
      </c>
      <c r="C4" s="2" t="s">
        <v>14</v>
      </c>
      <c r="D4" s="2">
        <v>1200</v>
      </c>
      <c r="E4" s="2">
        <v>125</v>
      </c>
      <c r="F4" s="6">
        <v>40595.333333333336</v>
      </c>
      <c r="G4" s="6">
        <f>F4+E4/H4/24</f>
        <v>40595.680555555555</v>
      </c>
      <c r="H4" s="11">
        <f>60/(5+RIGHT(C4,1)^1.5)*1.5</f>
        <v>15</v>
      </c>
    </row>
    <row r="5" spans="2:8">
      <c r="B5" s="5">
        <v>12</v>
      </c>
      <c r="C5" s="2" t="s">
        <v>22</v>
      </c>
      <c r="D5" s="2">
        <v>1200</v>
      </c>
      <c r="E5" s="2">
        <v>235</v>
      </c>
      <c r="F5" s="6">
        <f>G4+15/24/60</f>
        <v>40595.690972222219</v>
      </c>
      <c r="G5" s="6">
        <f>F5+E5/H5/24</f>
        <v>40597.833926174681</v>
      </c>
      <c r="H5" s="11">
        <f>60/(5+RIGHT(C5,1)^1.5)*1.5</f>
        <v>4.5692380162456327</v>
      </c>
    </row>
    <row r="6" spans="2:8">
      <c r="B6" s="5">
        <v>2</v>
      </c>
      <c r="C6" s="2" t="s">
        <v>15</v>
      </c>
      <c r="D6" s="2">
        <v>1100</v>
      </c>
      <c r="E6" s="2">
        <v>135</v>
      </c>
      <c r="F6" s="6">
        <f t="shared" ref="F6:F19" si="0">G5+15/24/60</f>
        <v>40597.844342841345</v>
      </c>
      <c r="G6" s="6">
        <f>F6+E6/H6/24</f>
        <v>40598.333619536643</v>
      </c>
      <c r="H6" s="11">
        <f>60/(5+RIGHT(C6,1)^1.5)*1.5</f>
        <v>11.496562280755466</v>
      </c>
    </row>
    <row r="7" spans="2:8">
      <c r="B7" s="5">
        <v>10</v>
      </c>
      <c r="C7" s="2" t="s">
        <v>18</v>
      </c>
      <c r="D7" s="2">
        <v>1100</v>
      </c>
      <c r="E7" s="2">
        <v>125</v>
      </c>
      <c r="F7" s="6">
        <f t="shared" si="0"/>
        <v>40598.344036203307</v>
      </c>
      <c r="G7" s="6">
        <f>F7+E7/H7/24</f>
        <v>40599.280398465315</v>
      </c>
      <c r="H7" s="11">
        <f>60/(5+RIGHT(C7,1)^1.5)*1.5</f>
        <v>5.562305898749055</v>
      </c>
    </row>
    <row r="8" spans="2:8">
      <c r="B8" s="5">
        <v>4</v>
      </c>
      <c r="C8" s="2" t="s">
        <v>23</v>
      </c>
      <c r="D8" s="2">
        <v>1100</v>
      </c>
      <c r="E8" s="2">
        <v>30</v>
      </c>
      <c r="F8" s="6">
        <f t="shared" si="0"/>
        <v>40599.290815131979</v>
      </c>
      <c r="G8" s="6">
        <f>F8+E8/H8/24</f>
        <v>40599.617485398332</v>
      </c>
      <c r="H8" s="11">
        <f>60/(5+RIGHT(C8,1)^1.5)*1.5</f>
        <v>3.8264884464487179</v>
      </c>
    </row>
    <row r="9" spans="2:8">
      <c r="B9" s="5">
        <v>23</v>
      </c>
      <c r="C9" s="2" t="s">
        <v>23</v>
      </c>
      <c r="D9" s="2">
        <v>1100</v>
      </c>
      <c r="E9" s="2">
        <v>45</v>
      </c>
      <c r="F9" s="6">
        <f t="shared" si="0"/>
        <v>40599.627902064996</v>
      </c>
      <c r="G9" s="6">
        <f t="shared" ref="G9:G19" si="1">F9+E9/H9/24</f>
        <v>40600.117907464526</v>
      </c>
      <c r="H9" s="11">
        <f t="shared" ref="H9:H19" si="2">60/(5+RIGHT(C9,1)^1.5)*1.5</f>
        <v>3.8264884464487179</v>
      </c>
    </row>
    <row r="10" spans="2:8">
      <c r="B10" s="5">
        <v>5</v>
      </c>
      <c r="C10" s="2" t="s">
        <v>15</v>
      </c>
      <c r="D10" s="2">
        <v>1500</v>
      </c>
      <c r="E10" s="2">
        <v>75</v>
      </c>
      <c r="F10" s="6">
        <f t="shared" si="0"/>
        <v>40600.12832413119</v>
      </c>
      <c r="G10" s="6">
        <f t="shared" si="1"/>
        <v>40600.400144517465</v>
      </c>
      <c r="H10" s="11">
        <f t="shared" si="2"/>
        <v>11.496562280755466</v>
      </c>
    </row>
    <row r="11" spans="2:8">
      <c r="B11" s="5">
        <v>7</v>
      </c>
      <c r="C11" s="2" t="s">
        <v>15</v>
      </c>
      <c r="D11" s="2">
        <v>1500</v>
      </c>
      <c r="E11" s="2">
        <v>255</v>
      </c>
      <c r="F11" s="6">
        <f t="shared" si="0"/>
        <v>40600.41056118413</v>
      </c>
      <c r="G11" s="6">
        <f t="shared" si="1"/>
        <v>40601.334750497466</v>
      </c>
      <c r="H11" s="11">
        <f t="shared" si="2"/>
        <v>11.496562280755466</v>
      </c>
    </row>
    <row r="12" spans="2:8">
      <c r="B12" s="5">
        <v>8</v>
      </c>
      <c r="C12" s="2" t="s">
        <v>15</v>
      </c>
      <c r="D12" s="2">
        <v>1800</v>
      </c>
      <c r="E12" s="2">
        <v>20</v>
      </c>
      <c r="F12" s="6">
        <f t="shared" si="0"/>
        <v>40601.345167164131</v>
      </c>
      <c r="G12" s="6">
        <f t="shared" si="1"/>
        <v>40601.417652600474</v>
      </c>
      <c r="H12" s="11">
        <f t="shared" si="2"/>
        <v>11.496562280755466</v>
      </c>
    </row>
    <row r="13" spans="2:8">
      <c r="B13" s="5">
        <v>18</v>
      </c>
      <c r="C13" s="2" t="s">
        <v>15</v>
      </c>
      <c r="D13" s="2">
        <v>1800</v>
      </c>
      <c r="E13" s="2">
        <v>120</v>
      </c>
      <c r="F13" s="6">
        <f t="shared" si="0"/>
        <v>40601.428069267138</v>
      </c>
      <c r="G13" s="6">
        <f t="shared" si="1"/>
        <v>40601.862981885177</v>
      </c>
      <c r="H13" s="11">
        <f t="shared" si="2"/>
        <v>11.496562280755466</v>
      </c>
    </row>
    <row r="14" spans="2:8">
      <c r="B14" s="5">
        <v>9</v>
      </c>
      <c r="C14" s="2" t="s">
        <v>17</v>
      </c>
      <c r="D14" s="2">
        <v>1800</v>
      </c>
      <c r="E14" s="2">
        <v>15</v>
      </c>
      <c r="F14" s="6">
        <f t="shared" si="0"/>
        <v>40601.873398551841</v>
      </c>
      <c r="G14" s="6">
        <f t="shared" si="1"/>
        <v>40601.963676329622</v>
      </c>
      <c r="H14" s="11">
        <f t="shared" si="2"/>
        <v>6.9230769230769234</v>
      </c>
    </row>
    <row r="15" spans="2:8">
      <c r="B15" s="5">
        <v>6</v>
      </c>
      <c r="C15" s="2" t="s">
        <v>16</v>
      </c>
      <c r="D15" s="2">
        <v>1800</v>
      </c>
      <c r="E15" s="2">
        <v>85</v>
      </c>
      <c r="F15" s="6">
        <f t="shared" si="0"/>
        <v>40601.974092996286</v>
      </c>
      <c r="G15" s="6">
        <f t="shared" si="1"/>
        <v>40602.375330475887</v>
      </c>
      <c r="H15" s="11">
        <f t="shared" si="2"/>
        <v>8.826859021798434</v>
      </c>
    </row>
    <row r="16" spans="2:8">
      <c r="B16" s="5">
        <v>11</v>
      </c>
      <c r="C16" s="2" t="s">
        <v>14</v>
      </c>
      <c r="D16" s="2">
        <v>1800</v>
      </c>
      <c r="E16" s="2">
        <v>300</v>
      </c>
      <c r="F16" s="6">
        <f t="shared" si="0"/>
        <v>40602.385747142551</v>
      </c>
      <c r="G16" s="6">
        <f t="shared" si="1"/>
        <v>40603.219080475887</v>
      </c>
      <c r="H16" s="11">
        <f t="shared" si="2"/>
        <v>15</v>
      </c>
    </row>
    <row r="17" spans="2:8">
      <c r="B17" s="5">
        <v>3</v>
      </c>
      <c r="C17" s="2" t="s">
        <v>16</v>
      </c>
      <c r="D17" s="2">
        <v>1500</v>
      </c>
      <c r="E17" s="2">
        <v>60</v>
      </c>
      <c r="F17" s="6">
        <f t="shared" si="0"/>
        <v>40603.229497142551</v>
      </c>
      <c r="G17" s="6">
        <f t="shared" si="1"/>
        <v>40603.512723598738</v>
      </c>
      <c r="H17" s="11">
        <f t="shared" si="2"/>
        <v>8.826859021798434</v>
      </c>
    </row>
    <row r="18" spans="2:8">
      <c r="B18" s="5">
        <v>13</v>
      </c>
      <c r="C18" s="2" t="s">
        <v>22</v>
      </c>
      <c r="D18" s="2">
        <v>1500</v>
      </c>
      <c r="E18" s="2">
        <v>235</v>
      </c>
      <c r="F18" s="6">
        <f t="shared" si="0"/>
        <v>40603.523140265403</v>
      </c>
      <c r="G18" s="6">
        <f t="shared" si="1"/>
        <v>40605.666094217864</v>
      </c>
      <c r="H18" s="11">
        <f t="shared" si="2"/>
        <v>4.5692380162456327</v>
      </c>
    </row>
    <row r="19" spans="2:8">
      <c r="B19" s="5">
        <v>14</v>
      </c>
      <c r="C19" s="2" t="s">
        <v>23</v>
      </c>
      <c r="D19" s="2">
        <v>1500</v>
      </c>
      <c r="E19" s="2">
        <v>55</v>
      </c>
      <c r="F19" s="6">
        <f t="shared" si="0"/>
        <v>40605.676510884528</v>
      </c>
      <c r="G19" s="6">
        <f t="shared" si="1"/>
        <v>40606.275406372843</v>
      </c>
      <c r="H19" s="11">
        <f t="shared" si="2"/>
        <v>3.8264884464487179</v>
      </c>
    </row>
    <row r="20" spans="2:8">
      <c r="B20" s="2" t="s">
        <v>38</v>
      </c>
      <c r="C20" s="2" t="s">
        <v>38</v>
      </c>
      <c r="D20" s="2" t="s">
        <v>38</v>
      </c>
      <c r="E20" s="2" t="s">
        <v>38</v>
      </c>
      <c r="F20" s="2" t="s">
        <v>38</v>
      </c>
      <c r="G20" s="2" t="s">
        <v>38</v>
      </c>
      <c r="H20" s="2" t="s">
        <v>38</v>
      </c>
    </row>
    <row r="21" spans="2:8">
      <c r="B21" s="2" t="s">
        <v>38</v>
      </c>
      <c r="C21" s="2" t="s">
        <v>38</v>
      </c>
      <c r="D21" s="2" t="s">
        <v>38</v>
      </c>
      <c r="E21" s="2" t="s">
        <v>38</v>
      </c>
      <c r="F21" s="2" t="s">
        <v>38</v>
      </c>
      <c r="G21" s="2" t="s">
        <v>38</v>
      </c>
      <c r="H21" s="2" t="s">
        <v>38</v>
      </c>
    </row>
    <row r="22" spans="2:8">
      <c r="B22" s="2" t="s">
        <v>38</v>
      </c>
      <c r="C22" s="2" t="s">
        <v>38</v>
      </c>
      <c r="D22" s="2" t="s">
        <v>38</v>
      </c>
      <c r="E22" s="2" t="s">
        <v>38</v>
      </c>
      <c r="F22" s="2" t="s">
        <v>38</v>
      </c>
      <c r="G22" s="2" t="s">
        <v>38</v>
      </c>
      <c r="H22" s="2" t="s">
        <v>38</v>
      </c>
    </row>
  </sheetData>
  <mergeCells count="1">
    <mergeCell ref="B2:H2"/>
  </mergeCells>
  <pageMargins left="0.7" right="0.7" top="0.75" bottom="0.75" header="0.3" footer="0.3"/>
  <pageSetup paperSize="9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parameters</vt:lpstr>
      <vt:lpstr>manifest example</vt:lpstr>
      <vt:lpstr>production sequence</vt:lpstr>
    </vt:vector>
  </TitlesOfParts>
  <Company>CSIRO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Dunstall, Simon (CMIS, Clayton)</dc:creator>
  <cp:lastModifiedBy>Dunstall, Simon (CMIS, Clayton)</cp:lastModifiedBy>
  <cp:lastPrinted>2013-01-10T13:23:33Z</cp:lastPrinted>
  <dcterms:created xsi:type="dcterms:W3CDTF">2013-01-10T12:06:34Z</dcterms:created>
  <dcterms:modified xsi:type="dcterms:W3CDTF">2013-01-10T23:03:04Z</dcterms:modified>
</cp:coreProperties>
</file>