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activeTab="8"/>
  </bookViews>
  <sheets>
    <sheet name="Multiple Choice Questions" sheetId="2" r:id="rId1"/>
    <sheet name="Question 2A" sheetId="8" r:id="rId2"/>
    <sheet name="Question 2B" sheetId="9" r:id="rId3"/>
    <sheet name="Sheet2" sheetId="11" r:id="rId4"/>
    <sheet name="Sheet3" sheetId="12" r:id="rId5"/>
    <sheet name="Sheet4" sheetId="13" r:id="rId6"/>
    <sheet name="Question 2C" sheetId="5" r:id="rId7"/>
    <sheet name="Answer Report 1" sheetId="10" r:id="rId8"/>
    <sheet name="Question 2D" sheetId="7" r:id="rId9"/>
  </sheets>
  <externalReferences>
    <externalReference r:id="rId10"/>
    <externalReference r:id="rId11"/>
    <externalReference r:id="rId12"/>
  </externalReferences>
  <definedNames>
    <definedName name="_xlnm._FilterDatabase" localSheetId="2" hidden="1">'Question 2B'!$A$2:$H$45</definedName>
    <definedName name="a" localSheetId="1">[1]Viscosity!$G$9</definedName>
    <definedName name="a">#REF!</definedName>
    <definedName name="_xlnm.Database">#REF!</definedName>
    <definedName name="ddd">#REF!</definedName>
    <definedName name="deltaT" localSheetId="2">#REF!</definedName>
    <definedName name="deltaT">#REF!</definedName>
    <definedName name="eta0" localSheetId="2">[2]Viscosity!$G$10</definedName>
    <definedName name="eta0">[1]Viscosity!$G$10</definedName>
    <definedName name="etainf" localSheetId="2">[2]Viscosity!$G$11</definedName>
    <definedName name="etainf">[1]Viscosity!$G$11</definedName>
    <definedName name="FilterData">#REF!</definedName>
    <definedName name="fred">#REF!</definedName>
    <definedName name="g" localSheetId="2">#REF!</definedName>
    <definedName name="g">#REF!</definedName>
    <definedName name="hours">[3]Rangename!$A$1</definedName>
    <definedName name="lambda" localSheetId="2">[2]Viscosity!$G$12</definedName>
    <definedName name="lambda">[1]Viscosity!$G$12</definedName>
    <definedName name="n" localSheetId="2">[2]Viscosity!$G$8</definedName>
    <definedName name="n">[1]Viscosity!$G$8</definedName>
    <definedName name="payrate">[3]Rangename!$B$1</definedName>
    <definedName name="RANKING">'Question 2B'!$P$8:$Q$12</definedName>
    <definedName name="Rates" localSheetId="0">#REF!</definedName>
    <definedName name="Rates">#REF!</definedName>
    <definedName name="solver_adj" localSheetId="8" hidden="1">'Question 2D'!$B$3:$E$3</definedName>
    <definedName name="solver_cvg" localSheetId="8" hidden="1">0.0001</definedName>
    <definedName name="solver_drv" localSheetId="8" hidden="1">1</definedName>
    <definedName name="solver_eng" localSheetId="8" hidden="1">1</definedName>
    <definedName name="solver_est" localSheetId="8" hidden="1">1</definedName>
    <definedName name="solver_itr" localSheetId="8" hidden="1">2147483647</definedName>
    <definedName name="solver_lhs1" localSheetId="8" hidden="1">'Question 2D'!$F$11</definedName>
    <definedName name="solver_lhs2" localSheetId="8" hidden="1">'Question 2D'!$F$12</definedName>
    <definedName name="solver_mip" localSheetId="8" hidden="1">2147483647</definedName>
    <definedName name="solver_mni" localSheetId="8" hidden="1">30</definedName>
    <definedName name="solver_mrt" localSheetId="8" hidden="1">0.075</definedName>
    <definedName name="solver_msl" localSheetId="8" hidden="1">2</definedName>
    <definedName name="solver_neg" localSheetId="8" hidden="1">1</definedName>
    <definedName name="solver_nod" localSheetId="8" hidden="1">2147483647</definedName>
    <definedName name="solver_num" localSheetId="8" hidden="1">2</definedName>
    <definedName name="solver_nwt" localSheetId="8" hidden="1">1</definedName>
    <definedName name="solver_opt" localSheetId="8" hidden="1">'Question 2D'!$B$18</definedName>
    <definedName name="solver_pre" localSheetId="8" hidden="1">0.000001</definedName>
    <definedName name="solver_rbv" localSheetId="8" hidden="1">1</definedName>
    <definedName name="solver_rel1" localSheetId="8" hidden="1">1</definedName>
    <definedName name="solver_rel2" localSheetId="8" hidden="1">1</definedName>
    <definedName name="solver_rhs1" localSheetId="8" hidden="1">150</definedName>
    <definedName name="solver_rhs2" localSheetId="8" hidden="1">210</definedName>
    <definedName name="solver_rlx" localSheetId="8" hidden="1">2</definedName>
    <definedName name="solver_rsd" localSheetId="8" hidden="1">0</definedName>
    <definedName name="solver_scl" localSheetId="8" hidden="1">1</definedName>
    <definedName name="solver_sho" localSheetId="8" hidden="1">2</definedName>
    <definedName name="solver_ssz" localSheetId="8" hidden="1">100</definedName>
    <definedName name="solver_tim" localSheetId="8" hidden="1">2147483647</definedName>
    <definedName name="solver_tol" localSheetId="8" hidden="1">0.01</definedName>
    <definedName name="solver_typ" localSheetId="8" hidden="1">1</definedName>
    <definedName name="solver_val" localSheetId="8" hidden="1">0</definedName>
    <definedName name="solver_ver" localSheetId="8" hidden="1">3</definedName>
    <definedName name="theta" localSheetId="2">#REF!</definedName>
    <definedName name="theta">#REF!</definedName>
  </definedNames>
  <calcPr calcId="162913"/>
  <pivotCaches>
    <pivotCache cacheId="0" r:id="rId1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3" l="1"/>
  <c r="E8" i="13"/>
  <c r="E7" i="13"/>
  <c r="E6" i="13"/>
  <c r="E5" i="13"/>
  <c r="E9" i="12"/>
  <c r="E8" i="12"/>
  <c r="E7" i="12"/>
  <c r="E6" i="12"/>
  <c r="E5" i="12"/>
  <c r="H50" i="9"/>
  <c r="H49"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3" i="9"/>
  <c r="F12" i="7"/>
  <c r="F11" i="7"/>
  <c r="B18" i="7"/>
  <c r="F1" i="9" l="1"/>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alcChain>
</file>

<file path=xl/sharedStrings.xml><?xml version="1.0" encoding="utf-8"?>
<sst xmlns="http://schemas.openxmlformats.org/spreadsheetml/2006/main" count="2384" uniqueCount="286">
  <si>
    <t>COMP1000 Mid-session Test - Section 1 - Multiple-Choice Questions</t>
  </si>
  <si>
    <t>Answer</t>
  </si>
  <si>
    <t>Q0</t>
  </si>
  <si>
    <t>A</t>
  </si>
  <si>
    <t>(A)</t>
  </si>
  <si>
    <t>My test answers will be lost and unable to be retrieved</t>
  </si>
  <si>
    <t>(B)</t>
  </si>
  <si>
    <t>I will be able to retrieve the worksheet after the exam, using magic</t>
  </si>
  <si>
    <t>(C)</t>
  </si>
  <si>
    <t>I will be fined more than $205 by the NSW police</t>
  </si>
  <si>
    <t>(D)</t>
  </si>
  <si>
    <t>The lecturer will automatically give me full marks</t>
  </si>
  <si>
    <t>Q1</t>
  </si>
  <si>
    <t>Q2</t>
  </si>
  <si>
    <t>Q3</t>
  </si>
  <si>
    <t>None of the above</t>
  </si>
  <si>
    <t>Q4</t>
  </si>
  <si>
    <t>Q5</t>
  </si>
  <si>
    <t>Q6</t>
  </si>
  <si>
    <t>Q7</t>
  </si>
  <si>
    <t>Which What-If Analysis tool would be best at comparing the combined effects of various interest rates and down payments?</t>
  </si>
  <si>
    <t>Scenario Manager</t>
  </si>
  <si>
    <t>Goal Seek</t>
  </si>
  <si>
    <t>One-variable data table</t>
  </si>
  <si>
    <t>Two-variable data table</t>
  </si>
  <si>
    <t>Q8</t>
  </si>
  <si>
    <t>Q9</t>
  </si>
  <si>
    <t>Q10</t>
  </si>
  <si>
    <t>StudentID</t>
  </si>
  <si>
    <t>Name</t>
  </si>
  <si>
    <t>Exam</t>
  </si>
  <si>
    <t>Grade</t>
  </si>
  <si>
    <t>Abigail</t>
  </si>
  <si>
    <t>Agus</t>
  </si>
  <si>
    <t>Albertus</t>
  </si>
  <si>
    <t>Ameng</t>
  </si>
  <si>
    <t>Brian</t>
  </si>
  <si>
    <t>Camille</t>
  </si>
  <si>
    <t>Carolin</t>
  </si>
  <si>
    <t>Chang</t>
  </si>
  <si>
    <t>Christopher</t>
  </si>
  <si>
    <t>Dan</t>
  </si>
  <si>
    <t>Daniel</t>
  </si>
  <si>
    <t>David</t>
  </si>
  <si>
    <t>Fatmeh</t>
  </si>
  <si>
    <t>Hady</t>
  </si>
  <si>
    <t>Hayek</t>
  </si>
  <si>
    <t>Hege</t>
  </si>
  <si>
    <t>Ian</t>
  </si>
  <si>
    <t>Jalal</t>
  </si>
  <si>
    <t>Jalford</t>
  </si>
  <si>
    <t>Jonathan</t>
  </si>
  <si>
    <t>Karl</t>
  </si>
  <si>
    <t>Kelvin</t>
  </si>
  <si>
    <t>Maria</t>
  </si>
  <si>
    <t>Matthew</t>
  </si>
  <si>
    <t>Michael</t>
  </si>
  <si>
    <t>Mike</t>
  </si>
  <si>
    <t>Natalie</t>
  </si>
  <si>
    <t>Natasha</t>
  </si>
  <si>
    <t>Nathan</t>
  </si>
  <si>
    <t>Nicholas</t>
  </si>
  <si>
    <t>Nicole</t>
  </si>
  <si>
    <t>Petronella</t>
  </si>
  <si>
    <t>Qinlong</t>
  </si>
  <si>
    <t>Sandy</t>
  </si>
  <si>
    <t>Scott</t>
  </si>
  <si>
    <t>Theresa</t>
  </si>
  <si>
    <t>Veronica</t>
  </si>
  <si>
    <t>Vicki</t>
  </si>
  <si>
    <t>Wan-Yee</t>
  </si>
  <si>
    <t>Wing</t>
  </si>
  <si>
    <t>Xavier</t>
  </si>
  <si>
    <t>Yi</t>
  </si>
  <si>
    <t>Yifei</t>
  </si>
  <si>
    <t>Num Passes</t>
  </si>
  <si>
    <t>Num Fails</t>
  </si>
  <si>
    <t>Prj.</t>
  </si>
  <si>
    <t>Project Manager</t>
  </si>
  <si>
    <t>Est. Time</t>
  </si>
  <si>
    <t>Act. Time</t>
  </si>
  <si>
    <t>OT</t>
  </si>
  <si>
    <t>OnTime?</t>
  </si>
  <si>
    <t>Est. Cost</t>
  </si>
  <si>
    <t>Act. Cost</t>
  </si>
  <si>
    <t>overBudg</t>
  </si>
  <si>
    <t>OnBudget?</t>
  </si>
  <si>
    <t>Category</t>
  </si>
  <si>
    <t>Wolff, Carolyn</t>
  </si>
  <si>
    <t>On Time</t>
  </si>
  <si>
    <t>As Budgeted</t>
  </si>
  <si>
    <t>Municipal Construction</t>
  </si>
  <si>
    <t>Turnage, Leslie</t>
  </si>
  <si>
    <t>Residential Construction</t>
  </si>
  <si>
    <t>Jaffe, Jerry</t>
  </si>
  <si>
    <t>Boyce, Bruce</t>
  </si>
  <si>
    <t>Delayed</t>
  </si>
  <si>
    <t>Over Budget</t>
  </si>
  <si>
    <t>Transportation</t>
  </si>
  <si>
    <t>Weaver, Diane</t>
  </si>
  <si>
    <t>Water/Sewer</t>
  </si>
  <si>
    <t>Woods, Susan</t>
  </si>
  <si>
    <t>Marlow, Daniel</t>
  </si>
  <si>
    <t>Degas, Josh</t>
  </si>
  <si>
    <t>Steele, Richard</t>
  </si>
  <si>
    <t>Stone, Jeff</t>
  </si>
  <si>
    <t>Commercial Construction</t>
  </si>
  <si>
    <t>Colton, Greg</t>
  </si>
  <si>
    <t>Pac, Su Li</t>
  </si>
  <si>
    <t>Murphy, Mary</t>
  </si>
  <si>
    <t>Guza, Adina</t>
  </si>
  <si>
    <t>Rivera, Titus</t>
  </si>
  <si>
    <t>Use the pivot table (which should be on a new sheet) to place the following information in the pink cells.</t>
  </si>
  <si>
    <t>Names and percentages should be copied from the table to avoid typing mistakes, don't worry if the colours disappear.</t>
  </si>
  <si>
    <t>Number Delayed</t>
  </si>
  <si>
    <t>(a)</t>
  </si>
  <si>
    <r>
      <t xml:space="preserve">Category with the maximum </t>
    </r>
    <r>
      <rPr>
        <i/>
        <sz val="10"/>
        <color rgb="FFC00000"/>
        <rFont val="Arial"/>
        <family val="2"/>
      </rPr>
      <t>number</t>
    </r>
    <r>
      <rPr>
        <sz val="10"/>
        <rFont val="Arial"/>
        <family val="2"/>
      </rPr>
      <t xml:space="preserve"> of delayed projects</t>
    </r>
  </si>
  <si>
    <t>% Delayed</t>
  </si>
  <si>
    <t>(b)</t>
  </si>
  <si>
    <r>
      <t xml:space="preserve">Category with the maximum </t>
    </r>
    <r>
      <rPr>
        <i/>
        <sz val="10"/>
        <color rgb="FFC00000"/>
        <rFont val="Arial"/>
        <family val="2"/>
      </rPr>
      <t>percentage</t>
    </r>
    <r>
      <rPr>
        <sz val="10"/>
        <rFont val="Arial"/>
        <family val="2"/>
      </rPr>
      <t xml:space="preserve"> of delayed projects </t>
    </r>
  </si>
  <si>
    <t>Number of Categories</t>
  </si>
  <si>
    <t>(c)</t>
  </si>
  <si>
    <r>
      <t xml:space="preserve">Number of categories where Diane Weaver had </t>
    </r>
    <r>
      <rPr>
        <i/>
        <sz val="10"/>
        <color rgb="FFC00000"/>
        <rFont val="Arial"/>
        <family val="2"/>
      </rPr>
      <t>at least 75%</t>
    </r>
    <r>
      <rPr>
        <sz val="10"/>
        <rFont val="Arial"/>
        <family val="2"/>
      </rPr>
      <t xml:space="preserve"> on-time projects</t>
    </r>
  </si>
  <si>
    <t>Q11</t>
  </si>
  <si>
    <t>Q12</t>
  </si>
  <si>
    <t>How do you create a function in JavaScript</t>
  </si>
  <si>
    <t>function myFunctionName()</t>
  </si>
  <si>
    <t>function = myFunctionName()</t>
  </si>
  <si>
    <t>function:myFunctionName()</t>
  </si>
  <si>
    <t>myFunctionName()</t>
  </si>
  <si>
    <t>You should change the position to relative</t>
  </si>
  <si>
    <t>You didn't set the parent DIV  to position:relative</t>
  </si>
  <si>
    <t>You didn't specify the number of pixels for the bottom property</t>
  </si>
  <si>
    <t>The property Bottom doesn’t exist, you should use margin-bottom:0;</t>
  </si>
  <si>
    <t>&lt;a href="solution.html"&gt;Solution is here&lt;/a&gt; is an example of</t>
  </si>
  <si>
    <t>Absolute URL</t>
  </si>
  <si>
    <t>Relative URL</t>
  </si>
  <si>
    <t>Fixed URL</t>
  </si>
  <si>
    <t>Q13</t>
  </si>
  <si>
    <t>Q14</t>
  </si>
  <si>
    <t>Q15</t>
  </si>
  <si>
    <t>Which of the following statements is false?</t>
  </si>
  <si>
    <t>You want to make sure that a div containing the words “copyright cse unsw” is always positioned at the bottom of the page. You’ve added the following css code:  position:absolute; bottom:0 for that DIV.  But the DIV isn't working.  What could be wrong?</t>
  </si>
  <si>
    <t>An ID rule is more specific than a class rule</t>
  </si>
  <si>
    <t>&lt;span style="color:blue"&gt; some text &lt;/span&gt; is an example of inline style</t>
  </si>
  <si>
    <t xml:space="preserve"> Default browser styles take precedence over user-defined styles</t>
  </si>
  <si>
    <t>A class style is used to apply a particular style to different elements in the same document e.g. &lt;style&gt; .highlight {color:green}&lt;/style&gt;  &lt;body&gt; &lt;h1 class="highlight"&gt;…&lt;/h1&gt;&lt;/body&gt;</t>
  </si>
  <si>
    <t>&lt;a href="myprofile.html"&gt; &lt;img src="smiley.gif"  alt="My Picture"&gt;&lt;/a&gt;</t>
  </si>
  <si>
    <t>Which one of the following will never be found in the &lt;head&gt; section?</t>
  </si>
  <si>
    <t>Title</t>
  </si>
  <si>
    <t>Table</t>
  </si>
  <si>
    <t>Metatags</t>
  </si>
  <si>
    <t>Script</t>
  </si>
  <si>
    <t>Which property tells you how many rows a cell should span?</t>
  </si>
  <si>
    <t>colspan=n</t>
  </si>
  <si>
    <t>rowspan=n</t>
  </si>
  <si>
    <t>rowspan=n colspan=n</t>
  </si>
  <si>
    <t>&lt;img src="smiley.gif" alt="My Picture&gt; myprofile.html &lt;/img&gt;</t>
  </si>
  <si>
    <t>An image cannot be rendered as a hyperlink</t>
  </si>
  <si>
    <t>&lt;img src="smiley.gif" alt="myprofile.html"&gt;</t>
  </si>
  <si>
    <r>
      <t xml:space="preserve">Each question has a unique best answer. Type your multiple choice answers to Q1 - Q20 in the boxes in column C. </t>
    </r>
    <r>
      <rPr>
        <b/>
        <sz val="12"/>
        <color rgb="FFFF0000"/>
        <rFont val="Calibri"/>
        <family val="2"/>
        <scheme val="minor"/>
      </rPr>
      <t xml:space="preserve">When you finish, switch to the other worksheets and do the practical Excel questions! </t>
    </r>
    <r>
      <rPr>
        <b/>
        <sz val="12"/>
        <color theme="1"/>
        <rFont val="Calibri"/>
        <family val="2"/>
        <scheme val="minor"/>
      </rPr>
      <t>Detailed instructions for the practical Excel questions are on the supplied pdf document.</t>
    </r>
  </si>
  <si>
    <r>
      <rPr>
        <b/>
        <sz val="12"/>
        <color theme="1"/>
        <rFont val="Calibri"/>
        <family val="2"/>
        <scheme val="minor"/>
      </rPr>
      <t>Example.</t>
    </r>
    <r>
      <rPr>
        <sz val="12"/>
        <color theme="1"/>
        <rFont val="Calibri"/>
        <family val="2"/>
        <scheme val="minor"/>
      </rPr>
      <t xml:space="preserve"> If I forget to </t>
    </r>
    <r>
      <rPr>
        <b/>
        <sz val="12"/>
        <color theme="1"/>
        <rFont val="Calibri"/>
        <family val="2"/>
        <scheme val="minor"/>
      </rPr>
      <t>submit</t>
    </r>
    <r>
      <rPr>
        <sz val="12"/>
        <color theme="1"/>
        <rFont val="Calibri"/>
        <family val="2"/>
        <scheme val="minor"/>
      </rPr>
      <t xml:space="preserve"> my worksheet in the mid-session quiz:</t>
    </r>
  </si>
  <si>
    <r>
      <t xml:space="preserve">During the test, you have no Z-drive access. You </t>
    </r>
    <r>
      <rPr>
        <b/>
        <sz val="12"/>
        <color rgb="FFFF0000"/>
        <rFont val="Calibri"/>
        <family val="2"/>
        <scheme val="minor"/>
      </rPr>
      <t>must</t>
    </r>
    <r>
      <rPr>
        <sz val="12"/>
        <color rgb="FFFF0000"/>
        <rFont val="Calibri"/>
        <family val="2"/>
        <scheme val="minor"/>
      </rPr>
      <t xml:space="preserve"> submit your answers! You can submit them as many times as you like, so treat </t>
    </r>
    <r>
      <rPr>
        <b/>
        <sz val="12"/>
        <color rgb="FFFF0000"/>
        <rFont val="Calibri"/>
        <family val="2"/>
        <scheme val="minor"/>
      </rPr>
      <t>Submit</t>
    </r>
    <r>
      <rPr>
        <sz val="12"/>
        <color rgb="FFFF0000"/>
        <rFont val="Calibri"/>
        <family val="2"/>
        <scheme val="minor"/>
      </rPr>
      <t xml:space="preserve"> like Save.</t>
    </r>
  </si>
  <si>
    <t>1 mark for each question and the total marks are 15.
When you have finished these multiple choice questions, read the printed instructions, and do the practical Excel questions using the other worksheets in this workbook.</t>
  </si>
  <si>
    <t>To use an image "smiley.gif" as a link that takes you to a page "myprofile.html" when you click on the image, you add</t>
  </si>
  <si>
    <t>You can activate a cell by</t>
  </si>
  <si>
    <t> Pressing the Tab key</t>
  </si>
  <si>
    <t>Clicking the cell</t>
  </si>
  <si>
    <t>Pressing an arrow key</t>
  </si>
  <si>
    <t> All of above</t>
  </si>
  <si>
    <t>What term refers to a specific set of values saved with the workbook?</t>
  </si>
  <si>
    <t>Range</t>
  </si>
  <si>
    <t> Scenario</t>
  </si>
  <si>
    <t>Trend line</t>
  </si>
  <si>
    <t>What-if analysis</t>
  </si>
  <si>
    <t>Which of the following describes how to select all the cells in a single column?</t>
  </si>
  <si>
    <t>Right click on column and select Pick from list</t>
  </si>
  <si>
    <t>Use data – text to columns menu item</t>
  </si>
  <si>
    <t>Left click on the gray column title button</t>
  </si>
  <si>
    <t>Pressing Ctrl + A on the keyboard</t>
  </si>
  <si>
    <t> The Name box</t>
  </si>
  <si>
    <t>Shows the location of the previously active cell</t>
  </si>
  <si>
    <t>Appears t the left of the formula bar</t>
  </si>
  <si>
    <t> Appears below the status bar</t>
  </si>
  <si>
    <t> Appears below the menu bar</t>
  </si>
  <si>
    <t>Factory</t>
  </si>
  <si>
    <t>Unit profit</t>
  </si>
  <si>
    <t>Production plan</t>
  </si>
  <si>
    <t>Oak</t>
  </si>
  <si>
    <t>Oak
Tables</t>
  </si>
  <si>
    <t>Pine
Tables</t>
  </si>
  <si>
    <t>Oak
Chairs</t>
  </si>
  <si>
    <t>Pine
Chairs</t>
  </si>
  <si>
    <t>Wood usage</t>
  </si>
  <si>
    <t>Pine</t>
  </si>
  <si>
    <t>Available</t>
  </si>
  <si>
    <t>Total profit</t>
  </si>
  <si>
    <t>Oak
Table</t>
  </si>
  <si>
    <t>Pine
Table</t>
  </si>
  <si>
    <t>Oak
Chair</t>
  </si>
  <si>
    <t>Pine
Chair</t>
  </si>
  <si>
    <t>Used</t>
  </si>
  <si>
    <t>Questions:</t>
  </si>
  <si>
    <t>what is the highest profit?</t>
  </si>
  <si>
    <t>How many oak tables should be produced?</t>
  </si>
  <si>
    <t>How many pine tables should be produced?</t>
  </si>
  <si>
    <t>How many oak chairs should be produced?</t>
  </si>
  <si>
    <t>How many pine chairs should be produced?</t>
  </si>
  <si>
    <t>You are the owner of a factory. You produce 4 types of products: oak table, pine table, oak chair, pine chair. Different products have different unit profits and use different amount of wood. Use solver to calculate the maximum profit  by changing the values in B3,C3,D3,E3.</t>
  </si>
  <si>
    <t>How do you change column width to fit the contents?</t>
  </si>
  <si>
    <t> Single-click the boundary to the left to the column heading</t>
  </si>
  <si>
    <t>Double click the boundary to the right of the column heading</t>
  </si>
  <si>
    <t>Press Alt and single click anywhere in the column</t>
  </si>
  <si>
    <t>To insert three columns between columns D and E you would</t>
  </si>
  <si>
    <t> Select column D</t>
  </si>
  <si>
    <t> Select column E</t>
  </si>
  <si>
    <t>Select columns E, F and G</t>
  </si>
  <si>
    <t>Select columns D, E, and F</t>
  </si>
  <si>
    <t> You can use the horizontal and vertical scroll bars to</t>
  </si>
  <si>
    <t>Split a worksheet into two panes</t>
  </si>
  <si>
    <t>View different rows and columns</t>
  </si>
  <si>
    <t> Edit the contents of a cell</t>
  </si>
  <si>
    <t>View different worksheets</t>
  </si>
  <si>
    <t>Undeclared</t>
  </si>
  <si>
    <t>Technology &amp; Computing</t>
  </si>
  <si>
    <t>Science &amp; Health</t>
  </si>
  <si>
    <t>Humanities &amp; Social Science</t>
  </si>
  <si>
    <t>Education</t>
  </si>
  <si>
    <t>Business</t>
  </si>
  <si>
    <t>Arts</t>
  </si>
  <si>
    <t>Number of Majors by College</t>
  </si>
  <si>
    <t>Hort University</t>
  </si>
  <si>
    <t>Session Marks</t>
  </si>
  <si>
    <t>Assigns</t>
  </si>
  <si>
    <t>Labs</t>
  </si>
  <si>
    <t>weights:</t>
  </si>
  <si>
    <t>Total Marks</t>
  </si>
  <si>
    <t>Microsoft Excel 16.0 Answer Report</t>
  </si>
  <si>
    <t>Worksheet: [examWorkBook_original (1).xlsx]Question 2D</t>
  </si>
  <si>
    <t>Report Created: 13/04/2017 11:11:06</t>
  </si>
  <si>
    <t>Result: Solver found a solution.  All Constraints and optimality conditions are satisfied.</t>
  </si>
  <si>
    <t>Solver Engine</t>
  </si>
  <si>
    <t>Engine: GRG Nonlinear</t>
  </si>
  <si>
    <t>Solution Time: 0.047 Seconds.</t>
  </si>
  <si>
    <t>Iterations: 5 Subproblems: 0</t>
  </si>
  <si>
    <t>Solver Options</t>
  </si>
  <si>
    <t>Max Time Unlimited,  Iterations Unlimited, Precision 0.000001, Use Automatic Scaling</t>
  </si>
  <si>
    <t xml:space="preserve"> Convergence 0.0001, Population Size 100, Random Seed 0, Derivatives Forward, Require Bounds</t>
  </si>
  <si>
    <t>Max Subproblems Unlimited, Max Integer Sols Unlimited, Integer Tolerance 1%, Assume NonNegative</t>
  </si>
  <si>
    <t>Objective Cell (Max)</t>
  </si>
  <si>
    <t>Cell</t>
  </si>
  <si>
    <t>Original Value</t>
  </si>
  <si>
    <t>Final Value</t>
  </si>
  <si>
    <t>Variable Cells</t>
  </si>
  <si>
    <t>Integer</t>
  </si>
  <si>
    <t>Constraints</t>
  </si>
  <si>
    <t>Cell Value</t>
  </si>
  <si>
    <t>Formula</t>
  </si>
  <si>
    <t>Status</t>
  </si>
  <si>
    <t>Slack</t>
  </si>
  <si>
    <t>$B$18</t>
  </si>
  <si>
    <t>Total profit Oak
Table</t>
  </si>
  <si>
    <t>$B$3</t>
  </si>
  <si>
    <t>Production plan Oak
Tables</t>
  </si>
  <si>
    <t>Contin</t>
  </si>
  <si>
    <t>$C$3</t>
  </si>
  <si>
    <t>Production plan Pine
Tables</t>
  </si>
  <si>
    <t>$D$3</t>
  </si>
  <si>
    <t>Production plan Oak
Chairs</t>
  </si>
  <si>
    <t>$E$3</t>
  </si>
  <si>
    <t>Production plan Pine
Chairs</t>
  </si>
  <si>
    <t>$F$11</t>
  </si>
  <si>
    <t>Oak Used</t>
  </si>
  <si>
    <t>$F$11&lt;=150</t>
  </si>
  <si>
    <t>Binding</t>
  </si>
  <si>
    <t>$F$12</t>
  </si>
  <si>
    <t>Pine Used</t>
  </si>
  <si>
    <t>$F$12&lt;=210</t>
  </si>
  <si>
    <t>D</t>
  </si>
  <si>
    <t>B</t>
  </si>
  <si>
    <t>C</t>
  </si>
  <si>
    <t>Row Labels</t>
  </si>
  <si>
    <t>Grand Total</t>
  </si>
  <si>
    <t>Column Labels</t>
  </si>
  <si>
    <t>Count of OnTime?</t>
  </si>
  <si>
    <t>Water/sewer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</si>
</sst>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_(&quot;$&quot;* #,##0_);_(&quot;$&quot;* \(#,##0\);_(&quot;$&quot;* &quot;-&quot;_);_(@_)"/>
    <numFmt numFmtId="166" formatCode="&quot;£&quot;#,##0.00"/>
    <numFmt numFmtId="167" formatCode="_(* #,##0.00_);_(* \(#,##0.00\);_(* &quot;-&quot;??_);_(@_)"/>
    <numFmt numFmtId="168" formatCode="_(* #,##0_);_(* \(#,##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0"/>
      <name val="Arial Narrow"/>
      <family val="2"/>
    </font>
    <font>
      <sz val="10"/>
      <name val="Arial"/>
      <family val="2"/>
    </font>
    <font>
      <i/>
      <sz val="10"/>
      <color rgb="FFC00000"/>
      <name val="Arial"/>
      <family val="2"/>
    </font>
    <font>
      <sz val="12"/>
      <color theme="1"/>
      <name val="Calibri"/>
      <family val="2"/>
      <scheme val="minor"/>
    </font>
    <font>
      <sz val="12"/>
      <color rgb="FF000000"/>
      <name val="Calibri"/>
      <family val="2"/>
      <scheme val="minor"/>
    </font>
    <font>
      <b/>
      <sz val="14"/>
      <color theme="0"/>
      <name val="Calibri"/>
      <family val="2"/>
      <scheme val="minor"/>
    </font>
    <font>
      <b/>
      <sz val="12"/>
      <color theme="1"/>
      <name val="Calibri"/>
      <family val="2"/>
      <scheme val="minor"/>
    </font>
    <font>
      <b/>
      <sz val="12"/>
      <color rgb="FFFF0000"/>
      <name val="Calibri"/>
      <family val="2"/>
      <scheme val="minor"/>
    </font>
    <font>
      <sz val="12"/>
      <color rgb="FFFF0000"/>
      <name val="Calibri"/>
      <family val="2"/>
      <scheme val="minor"/>
    </font>
    <font>
      <b/>
      <sz val="12"/>
      <color theme="1" tint="0.14999847407452621"/>
      <name val="Calibri"/>
      <family val="2"/>
      <scheme val="minor"/>
    </font>
    <font>
      <sz val="14"/>
      <color theme="1"/>
      <name val="Calibri"/>
      <family val="2"/>
      <scheme val="minor"/>
    </font>
    <font>
      <sz val="11"/>
      <color rgb="FF006100"/>
      <name val="Calibri"/>
      <family val="2"/>
      <scheme val="minor"/>
    </font>
    <font>
      <sz val="11"/>
      <color rgb="FF9C0006"/>
      <name val="Calibri"/>
      <family val="2"/>
      <scheme val="minor"/>
    </font>
    <font>
      <b/>
      <sz val="18"/>
      <color theme="1"/>
      <name val="Calibri"/>
      <family val="2"/>
      <scheme val="minor"/>
    </font>
    <font>
      <b/>
      <sz val="11"/>
      <color rgb="FFFF0000"/>
      <name val="Calibri"/>
      <family val="2"/>
      <scheme val="minor"/>
    </font>
    <font>
      <b/>
      <sz val="11"/>
      <color rgb="FF006100"/>
      <name val="Calibri"/>
      <family val="2"/>
      <scheme val="minor"/>
    </font>
    <font>
      <u val="singleAccounting"/>
      <sz val="11"/>
      <color theme="1"/>
      <name val="Calibri"/>
      <family val="2"/>
      <scheme val="minor"/>
    </font>
    <font>
      <b/>
      <sz val="12"/>
      <color rgb="FF006100"/>
      <name val="Calibri"/>
      <family val="2"/>
      <scheme val="minor"/>
    </font>
    <font>
      <b/>
      <sz val="22"/>
      <color rgb="FF006100"/>
      <name val="Calibri"/>
      <family val="2"/>
      <scheme val="minor"/>
    </font>
    <font>
      <sz val="10"/>
      <name val="Arial Narrow"/>
      <family val="2"/>
    </font>
    <font>
      <i/>
      <sz val="10"/>
      <color rgb="FFFF0000"/>
      <name val="Arial Narrow"/>
      <family val="2"/>
    </font>
    <font>
      <b/>
      <i/>
      <sz val="10"/>
      <name val="Arial Narrow"/>
      <family val="2"/>
    </font>
    <font>
      <i/>
      <sz val="10"/>
      <name val="Arial"/>
      <family val="2"/>
    </font>
    <font>
      <b/>
      <sz val="11"/>
      <color indexed="18"/>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63FF63"/>
        <bgColor indexed="64"/>
      </patternFill>
    </fill>
    <fill>
      <patternFill patternType="solid">
        <fgColor indexed="13"/>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rgb="FFC6EFCE"/>
      </patternFill>
    </fill>
    <fill>
      <patternFill patternType="solid">
        <fgColor rgb="FFFFC7CE"/>
      </patternFill>
    </fill>
    <fill>
      <patternFill patternType="solid">
        <fgColor theme="4" tint="0.59999389629810485"/>
        <bgColor indexed="65"/>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23"/>
      </top>
      <bottom style="medium">
        <color indexed="23"/>
      </bottom>
      <diagonal/>
    </border>
    <border>
      <left/>
      <right/>
      <top style="thin">
        <color indexed="23"/>
      </top>
      <bottom style="medium">
        <color indexed="23"/>
      </bottom>
      <diagonal/>
    </border>
    <border>
      <left/>
      <right/>
      <top style="thin">
        <color indexed="23"/>
      </top>
      <bottom/>
      <diagonal/>
    </border>
  </borders>
  <cellStyleXfs count="8">
    <xf numFmtId="0" fontId="0" fillId="0" borderId="0"/>
    <xf numFmtId="9" fontId="1" fillId="0" borderId="0" applyFont="0" applyFill="0" applyBorder="0" applyAlignment="0" applyProtection="0"/>
    <xf numFmtId="0" fontId="5" fillId="0" borderId="0"/>
    <xf numFmtId="0" fontId="15" fillId="8" borderId="0" applyNumberFormat="0" applyBorder="0" applyAlignment="0" applyProtection="0"/>
    <xf numFmtId="0" fontId="16" fillId="9" borderId="0" applyNumberFormat="0" applyBorder="0" applyAlignment="0" applyProtection="0"/>
    <xf numFmtId="0" fontId="1" fillId="10" borderId="0" applyNumberFormat="0" applyBorder="0" applyAlignment="0" applyProtection="0"/>
    <xf numFmtId="0" fontId="1" fillId="0" borderId="0"/>
    <xf numFmtId="167" fontId="1" fillId="0" borderId="0" applyFont="0" applyFill="0" applyBorder="0" applyAlignment="0" applyProtection="0"/>
  </cellStyleXfs>
  <cellXfs count="107">
    <xf numFmtId="0" fontId="0" fillId="0" borderId="0" xfId="0"/>
    <xf numFmtId="0" fontId="0" fillId="0" borderId="0" xfId="0" applyBorder="1" applyAlignment="1">
      <alignment horizontal="left" vertical="top" wrapText="1"/>
    </xf>
    <xf numFmtId="0" fontId="0" fillId="0" borderId="0" xfId="0" applyAlignment="1">
      <alignment horizontal="left" vertical="top" wrapText="1"/>
    </xf>
    <xf numFmtId="0" fontId="2" fillId="0" borderId="0" xfId="0" applyFont="1"/>
    <xf numFmtId="164" fontId="0" fillId="0" borderId="0" xfId="0" applyNumberFormat="1"/>
    <xf numFmtId="165" fontId="0" fillId="0" borderId="0" xfId="0" applyNumberFormat="1"/>
    <xf numFmtId="9" fontId="0" fillId="0" borderId="0" xfId="1" applyFont="1"/>
    <xf numFmtId="0" fontId="5" fillId="0" borderId="0" xfId="2" applyFont="1" applyAlignment="1">
      <alignment vertical="center"/>
    </xf>
    <xf numFmtId="0" fontId="3" fillId="0" borderId="0" xfId="2" applyFont="1" applyAlignment="1">
      <alignment vertical="center"/>
    </xf>
    <xf numFmtId="0" fontId="5" fillId="0" borderId="0" xfId="2" applyFont="1"/>
    <xf numFmtId="0" fontId="3" fillId="0" borderId="0" xfId="2" applyFont="1" applyAlignment="1">
      <alignment horizontal="center" vertical="center" wrapText="1"/>
    </xf>
    <xf numFmtId="0" fontId="5" fillId="0" borderId="0" xfId="2" applyFont="1" applyAlignment="1">
      <alignment horizontal="center"/>
    </xf>
    <xf numFmtId="0" fontId="5" fillId="6" borderId="1" xfId="2" applyFont="1" applyFill="1" applyBorder="1"/>
    <xf numFmtId="0" fontId="5" fillId="6" borderId="1" xfId="2" applyFont="1" applyFill="1" applyBorder="1" applyAlignment="1">
      <alignment horizontal="center"/>
    </xf>
    <xf numFmtId="0" fontId="5" fillId="0" borderId="4" xfId="2" applyFont="1" applyFill="1" applyBorder="1"/>
    <xf numFmtId="0" fontId="5" fillId="0" borderId="0" xfId="2" applyFont="1" applyFill="1"/>
    <xf numFmtId="0" fontId="3" fillId="0" borderId="0" xfId="2" applyFont="1" applyAlignment="1">
      <alignment horizontal="center" vertical="center"/>
    </xf>
    <xf numFmtId="10" fontId="5" fillId="6" borderId="1" xfId="1" applyNumberFormat="1" applyFont="1" applyFill="1" applyBorder="1" applyAlignment="1">
      <alignment horizontal="center"/>
    </xf>
    <xf numFmtId="0" fontId="3" fillId="0" borderId="0" xfId="2" applyFont="1"/>
    <xf numFmtId="0" fontId="7" fillId="0" borderId="0" xfId="0" applyFont="1" applyAlignment="1">
      <alignment vertical="top"/>
    </xf>
    <xf numFmtId="0" fontId="8" fillId="0" borderId="0" xfId="0" applyFont="1" applyAlignment="1">
      <alignment vertical="top"/>
    </xf>
    <xf numFmtId="0" fontId="8" fillId="0" borderId="0" xfId="0" applyFont="1" applyAlignment="1">
      <alignment vertical="center"/>
    </xf>
    <xf numFmtId="0" fontId="7" fillId="0" borderId="0" xfId="0" applyFont="1"/>
    <xf numFmtId="0" fontId="10" fillId="0" borderId="1" xfId="0" applyFont="1" applyBorder="1" applyAlignment="1">
      <alignment wrapText="1"/>
    </xf>
    <xf numFmtId="0" fontId="10" fillId="0" borderId="0" xfId="0" applyFont="1" applyAlignment="1">
      <alignment horizontal="center"/>
    </xf>
    <xf numFmtId="0" fontId="10" fillId="0" borderId="0" xfId="0" applyFont="1" applyAlignment="1">
      <alignment vertical="top"/>
    </xf>
    <xf numFmtId="0" fontId="7" fillId="2" borderId="0" xfId="0" applyFont="1" applyFill="1"/>
    <xf numFmtId="0" fontId="7" fillId="3" borderId="0" xfId="0" applyFont="1" applyFill="1" applyAlignment="1">
      <alignment horizontal="left"/>
    </xf>
    <xf numFmtId="0" fontId="7" fillId="2" borderId="0" xfId="0" applyFont="1" applyFill="1" applyAlignment="1">
      <alignment horizontal="left" indent="1"/>
    </xf>
    <xf numFmtId="0" fontId="7" fillId="3" borderId="0" xfId="0" applyFont="1" applyFill="1"/>
    <xf numFmtId="0" fontId="7" fillId="3" borderId="0" xfId="0" applyFont="1" applyFill="1" applyAlignment="1">
      <alignment vertical="top"/>
    </xf>
    <xf numFmtId="0" fontId="12" fillId="3" borderId="0" xfId="0" applyFont="1" applyFill="1" applyAlignment="1">
      <alignment horizontal="left" vertical="top" wrapText="1"/>
    </xf>
    <xf numFmtId="0" fontId="10" fillId="3" borderId="0" xfId="0" applyFont="1" applyFill="1" applyAlignment="1">
      <alignment vertical="top"/>
    </xf>
    <xf numFmtId="0" fontId="7" fillId="0" borderId="0" xfId="0" applyFont="1" applyBorder="1"/>
    <xf numFmtId="0" fontId="7" fillId="0" borderId="0" xfId="0" applyFont="1" applyAlignment="1">
      <alignment horizontal="left" indent="1"/>
    </xf>
    <xf numFmtId="0" fontId="7" fillId="0" borderId="0" xfId="0" applyFont="1" applyAlignment="1">
      <alignment horizontal="left" wrapText="1" indent="1"/>
    </xf>
    <xf numFmtId="0" fontId="7" fillId="0" borderId="0" xfId="0" applyFont="1" applyAlignment="1">
      <alignment wrapText="1"/>
    </xf>
    <xf numFmtId="0" fontId="12" fillId="0" borderId="0" xfId="0" applyFont="1" applyAlignment="1">
      <alignment vertical="top" wrapText="1"/>
    </xf>
    <xf numFmtId="0" fontId="12" fillId="0" borderId="0" xfId="0" applyFont="1" applyFill="1" applyBorder="1" applyAlignment="1">
      <alignment horizontal="left" wrapText="1"/>
    </xf>
    <xf numFmtId="0" fontId="12" fillId="0" borderId="0" xfId="0" applyFont="1" applyAlignment="1">
      <alignment wrapText="1"/>
    </xf>
    <xf numFmtId="0" fontId="8" fillId="0" borderId="0" xfId="0" applyFont="1" applyAlignment="1">
      <alignment vertical="top" wrapText="1"/>
    </xf>
    <xf numFmtId="0" fontId="8" fillId="0" borderId="0" xfId="0" applyFont="1" applyAlignment="1">
      <alignment horizontal="left" vertical="center" indent="1"/>
    </xf>
    <xf numFmtId="0" fontId="13" fillId="0" borderId="0" xfId="0" applyFont="1" applyAlignment="1">
      <alignment vertical="center" readingOrder="1"/>
    </xf>
    <xf numFmtId="0" fontId="8" fillId="0" borderId="0" xfId="0" applyFont="1" applyAlignment="1">
      <alignment wrapText="1"/>
    </xf>
    <xf numFmtId="0" fontId="13" fillId="0" borderId="0" xfId="0" applyFont="1" applyAlignment="1">
      <alignment vertical="center" wrapText="1" readingOrder="1"/>
    </xf>
    <xf numFmtId="0" fontId="14" fillId="0" borderId="0" xfId="0" applyFont="1"/>
    <xf numFmtId="0" fontId="0" fillId="0" borderId="0" xfId="0" applyBorder="1"/>
    <xf numFmtId="0" fontId="17" fillId="0" borderId="0" xfId="0" applyFont="1" applyAlignment="1"/>
    <xf numFmtId="0" fontId="2" fillId="0" borderId="1" xfId="0" applyFont="1" applyBorder="1"/>
    <xf numFmtId="0" fontId="2" fillId="0" borderId="1" xfId="0" applyFont="1" applyBorder="1" applyAlignment="1">
      <alignment wrapText="1"/>
    </xf>
    <xf numFmtId="0" fontId="10" fillId="0" borderId="1" xfId="0" applyFont="1" applyBorder="1"/>
    <xf numFmtId="166" fontId="10" fillId="0" borderId="1" xfId="0" applyNumberFormat="1" applyFont="1" applyBorder="1"/>
    <xf numFmtId="0" fontId="15" fillId="8" borderId="1" xfId="3" applyBorder="1"/>
    <xf numFmtId="166" fontId="16" fillId="9" borderId="1" xfId="4" applyNumberFormat="1" applyBorder="1"/>
    <xf numFmtId="0" fontId="1" fillId="10" borderId="1" xfId="5" applyBorder="1"/>
    <xf numFmtId="0" fontId="1" fillId="0" borderId="0" xfId="6"/>
    <xf numFmtId="168" fontId="20" fillId="0" borderId="0" xfId="7" applyNumberFormat="1" applyFont="1"/>
    <xf numFmtId="168" fontId="0" fillId="0" borderId="0" xfId="7" applyNumberFormat="1" applyFont="1"/>
    <xf numFmtId="0" fontId="19" fillId="8" borderId="0" xfId="3" quotePrefix="1" applyFont="1" applyAlignment="1">
      <alignment horizontal="center"/>
    </xf>
    <xf numFmtId="0" fontId="19" fillId="8" borderId="0" xfId="3" applyFont="1"/>
    <xf numFmtId="0" fontId="5" fillId="0" borderId="0" xfId="2"/>
    <xf numFmtId="0" fontId="23" fillId="0" borderId="0" xfId="2" applyFont="1"/>
    <xf numFmtId="0" fontId="5" fillId="0" borderId="0" xfId="2" applyAlignment="1">
      <alignment horizontal="center"/>
    </xf>
    <xf numFmtId="0" fontId="3" fillId="0" borderId="0" xfId="2" applyFont="1" applyAlignment="1">
      <alignment horizontal="center"/>
    </xf>
    <xf numFmtId="0" fontId="23" fillId="0" borderId="0" xfId="2" quotePrefix="1" applyFont="1"/>
    <xf numFmtId="0" fontId="24" fillId="0" borderId="0" xfId="2" applyFont="1"/>
    <xf numFmtId="0" fontId="5" fillId="0" borderId="0" xfId="2" applyFill="1"/>
    <xf numFmtId="0" fontId="23" fillId="0" borderId="0" xfId="2" applyFont="1" applyFill="1"/>
    <xf numFmtId="0" fontId="5" fillId="0" borderId="0" xfId="2" applyFill="1" applyBorder="1"/>
    <xf numFmtId="0" fontId="23" fillId="0" borderId="0" xfId="2" applyFont="1" applyFill="1" applyBorder="1"/>
    <xf numFmtId="0" fontId="23" fillId="0" borderId="0" xfId="2" quotePrefix="1" applyFont="1" applyFill="1" applyBorder="1"/>
    <xf numFmtId="0" fontId="25" fillId="0" borderId="0" xfId="2" applyFont="1" applyFill="1" applyBorder="1"/>
    <xf numFmtId="0" fontId="4" fillId="5" borderId="0" xfId="2" applyFont="1" applyFill="1" applyAlignment="1">
      <alignment horizontal="center"/>
    </xf>
    <xf numFmtId="0" fontId="4" fillId="5" borderId="0" xfId="2" applyFont="1" applyFill="1" applyAlignment="1">
      <alignment horizontal="right"/>
    </xf>
    <xf numFmtId="0" fontId="3" fillId="5" borderId="0" xfId="2" applyFont="1" applyFill="1" applyAlignment="1">
      <alignment horizontal="center"/>
    </xf>
    <xf numFmtId="0" fontId="5" fillId="11" borderId="0" xfId="2" applyNumberFormat="1" applyFill="1"/>
    <xf numFmtId="0" fontId="26" fillId="0" borderId="0" xfId="2" applyFont="1"/>
    <xf numFmtId="0" fontId="16" fillId="9" borderId="1" xfId="4" applyBorder="1"/>
    <xf numFmtId="0" fontId="0" fillId="0" borderId="1" xfId="0" applyBorder="1"/>
    <xf numFmtId="0" fontId="0" fillId="0" borderId="8" xfId="0" applyFill="1" applyBorder="1" applyAlignment="1"/>
    <xf numFmtId="0" fontId="27" fillId="0" borderId="7" xfId="0" applyFont="1" applyFill="1" applyBorder="1" applyAlignment="1">
      <alignment horizontal="center"/>
    </xf>
    <xf numFmtId="0" fontId="0" fillId="0" borderId="9" xfId="0" applyFill="1" applyBorder="1" applyAlignment="1"/>
    <xf numFmtId="0" fontId="0" fillId="0" borderId="8" xfId="0" applyFill="1" applyBorder="1" applyAlignment="1">
      <alignment wrapText="1"/>
    </xf>
    <xf numFmtId="166" fontId="0" fillId="0" borderId="8" xfId="0" applyNumberFormat="1" applyFill="1" applyBorder="1" applyAlignment="1"/>
    <xf numFmtId="0" fontId="0" fillId="0" borderId="9" xfId="0" applyFill="1" applyBorder="1" applyAlignment="1">
      <alignment wrapText="1"/>
    </xf>
    <xf numFmtId="0" fontId="0" fillId="0" borderId="9" xfId="0" applyNumberFormat="1" applyFill="1" applyBorder="1" applyAlignment="1"/>
    <xf numFmtId="0" fontId="0" fillId="0" borderId="8" xfId="0" applyNumberFormat="1" applyFill="1" applyBorder="1" applyAlignment="1"/>
    <xf numFmtId="0" fontId="0" fillId="0" borderId="0" xfId="0" applyNumberFormat="1"/>
    <xf numFmtId="0" fontId="0" fillId="0" borderId="0" xfId="0" pivotButton="1"/>
    <xf numFmtId="0" fontId="0" fillId="0" borderId="0" xfId="0" applyAlignment="1">
      <alignment horizontal="left"/>
    </xf>
    <xf numFmtId="10" fontId="0" fillId="0" borderId="0" xfId="1" applyNumberFormat="1" applyFont="1"/>
    <xf numFmtId="0" fontId="10" fillId="0" borderId="2" xfId="0" applyFont="1" applyBorder="1" applyAlignment="1">
      <alignment horizontal="center" vertical="center"/>
    </xf>
    <xf numFmtId="0" fontId="7" fillId="0" borderId="3" xfId="0" applyFont="1" applyBorder="1" applyAlignment="1">
      <alignment horizontal="center" vertical="center"/>
    </xf>
    <xf numFmtId="0" fontId="7" fillId="4" borderId="5" xfId="0" applyFont="1" applyFill="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9" fillId="7" borderId="0" xfId="0" applyFont="1" applyFill="1"/>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7" fillId="0" borderId="4" xfId="0" applyFont="1" applyBorder="1" applyAlignment="1">
      <alignment horizontal="left"/>
    </xf>
    <xf numFmtId="0" fontId="7" fillId="4" borderId="3" xfId="0" applyFont="1" applyFill="1" applyBorder="1" applyAlignment="1">
      <alignment horizontal="center" vertical="center"/>
    </xf>
    <xf numFmtId="0" fontId="7" fillId="0" borderId="5" xfId="0" applyFont="1" applyBorder="1" applyAlignment="1">
      <alignment horizontal="center" vertical="center"/>
    </xf>
    <xf numFmtId="0" fontId="22" fillId="0" borderId="0" xfId="3" applyFont="1" applyFill="1" applyAlignment="1">
      <alignment horizontal="center"/>
    </xf>
    <xf numFmtId="0" fontId="21" fillId="0" borderId="0" xfId="3" applyFont="1" applyFill="1" applyAlignment="1">
      <alignment horizontal="center"/>
    </xf>
    <xf numFmtId="0" fontId="17" fillId="0" borderId="6" xfId="0" applyFont="1" applyBorder="1" applyAlignment="1">
      <alignment horizontal="center"/>
    </xf>
    <xf numFmtId="0" fontId="18" fillId="0" borderId="0" xfId="0" applyFont="1" applyAlignment="1">
      <alignment horizontal="center" wrapText="1"/>
    </xf>
  </cellXfs>
  <cellStyles count="8">
    <cellStyle name="40% - Accent1" xfId="5" builtinId="31"/>
    <cellStyle name="Bad" xfId="4" builtinId="27"/>
    <cellStyle name="Comma 2" xfId="7"/>
    <cellStyle name="Good" xfId="3" builtinId="26"/>
    <cellStyle name="Normal" xfId="0" builtinId="0"/>
    <cellStyle name="Normal 2" xfId="2"/>
    <cellStyle name="Normal 2 2" xfId="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Hort</a:t>
            </a:r>
            <a:r>
              <a:rPr lang="en-GB" baseline="0"/>
              <a:t> University-line chart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'Question 2A'!$B$4</c:f>
              <c:strCache>
                <c:ptCount val="1"/>
                <c:pt idx="0">
                  <c:v>2009</c:v>
                </c:pt>
              </c:strCache>
            </c:strRef>
          </c:tx>
          <c:spPr>
            <a:ln w="28575" cap="rnd">
              <a:solidFill>
                <a:schemeClr val="accent1"/>
              </a:solidFill>
              <a:round/>
            </a:ln>
            <a:effectLst/>
          </c:spPr>
          <c:marker>
            <c:symbol val="none"/>
          </c:marker>
          <c:cat>
            <c:strRef>
              <c:f>'Question 2A'!$A$5:$A$11</c:f>
              <c:strCache>
                <c:ptCount val="7"/>
                <c:pt idx="0">
                  <c:v>Arts</c:v>
                </c:pt>
                <c:pt idx="1">
                  <c:v>Business</c:v>
                </c:pt>
                <c:pt idx="2">
                  <c:v>Education</c:v>
                </c:pt>
                <c:pt idx="3">
                  <c:v>Humanities &amp; Social Science</c:v>
                </c:pt>
                <c:pt idx="4">
                  <c:v>Science &amp; Health</c:v>
                </c:pt>
                <c:pt idx="5">
                  <c:v>Technology &amp; Computing</c:v>
                </c:pt>
                <c:pt idx="6">
                  <c:v>Undeclared</c:v>
                </c:pt>
              </c:strCache>
            </c:strRef>
          </c:cat>
          <c:val>
            <c:numRef>
              <c:f>'Question 2A'!$B$5:$B$11</c:f>
              <c:numCache>
                <c:formatCode>_(* #,##0_);_(* \(#,##0\);_(* "-"??_);_(@_)</c:formatCode>
                <c:ptCount val="7"/>
                <c:pt idx="0">
                  <c:v>950</c:v>
                </c:pt>
                <c:pt idx="1">
                  <c:v>3975</c:v>
                </c:pt>
                <c:pt idx="2">
                  <c:v>1500</c:v>
                </c:pt>
                <c:pt idx="3">
                  <c:v>2300</c:v>
                </c:pt>
                <c:pt idx="4">
                  <c:v>1895</c:v>
                </c:pt>
                <c:pt idx="5">
                  <c:v>4500</c:v>
                </c:pt>
                <c:pt idx="6">
                  <c:v>5200</c:v>
                </c:pt>
              </c:numCache>
            </c:numRef>
          </c:val>
          <c:smooth val="0"/>
          <c:extLst>
            <c:ext xmlns:c16="http://schemas.microsoft.com/office/drawing/2014/chart" uri="{C3380CC4-5D6E-409C-BE32-E72D297353CC}">
              <c16:uniqueId val="{00000000-9719-4959-94E5-E2BC547DA6D5}"/>
            </c:ext>
          </c:extLst>
        </c:ser>
        <c:ser>
          <c:idx val="1"/>
          <c:order val="1"/>
          <c:tx>
            <c:strRef>
              <c:f>'Question 2A'!$C$4</c:f>
              <c:strCache>
                <c:ptCount val="1"/>
                <c:pt idx="0">
                  <c:v>2010</c:v>
                </c:pt>
              </c:strCache>
            </c:strRef>
          </c:tx>
          <c:spPr>
            <a:ln w="28575" cap="rnd">
              <a:solidFill>
                <a:schemeClr val="accent2"/>
              </a:solidFill>
              <a:round/>
            </a:ln>
            <a:effectLst/>
          </c:spPr>
          <c:marker>
            <c:symbol val="none"/>
          </c:marker>
          <c:cat>
            <c:strRef>
              <c:f>'Question 2A'!$A$5:$A$11</c:f>
              <c:strCache>
                <c:ptCount val="7"/>
                <c:pt idx="0">
                  <c:v>Arts</c:v>
                </c:pt>
                <c:pt idx="1">
                  <c:v>Business</c:v>
                </c:pt>
                <c:pt idx="2">
                  <c:v>Education</c:v>
                </c:pt>
                <c:pt idx="3">
                  <c:v>Humanities &amp; Social Science</c:v>
                </c:pt>
                <c:pt idx="4">
                  <c:v>Science &amp; Health</c:v>
                </c:pt>
                <c:pt idx="5">
                  <c:v>Technology &amp; Computing</c:v>
                </c:pt>
                <c:pt idx="6">
                  <c:v>Undeclared</c:v>
                </c:pt>
              </c:strCache>
            </c:strRef>
          </c:cat>
          <c:val>
            <c:numRef>
              <c:f>'Question 2A'!$C$5:$C$11</c:f>
              <c:numCache>
                <c:formatCode>_(* #,##0_);_(* \(#,##0\);_(* "-"??_);_(@_)</c:formatCode>
                <c:ptCount val="7"/>
                <c:pt idx="0">
                  <c:v>1000</c:v>
                </c:pt>
                <c:pt idx="1">
                  <c:v>3650</c:v>
                </c:pt>
                <c:pt idx="2">
                  <c:v>1425</c:v>
                </c:pt>
                <c:pt idx="3">
                  <c:v>2250</c:v>
                </c:pt>
                <c:pt idx="4">
                  <c:v>1650</c:v>
                </c:pt>
                <c:pt idx="5">
                  <c:v>4325</c:v>
                </c:pt>
                <c:pt idx="6">
                  <c:v>5500</c:v>
                </c:pt>
              </c:numCache>
            </c:numRef>
          </c:val>
          <c:smooth val="0"/>
          <c:extLst>
            <c:ext xmlns:c16="http://schemas.microsoft.com/office/drawing/2014/chart" uri="{C3380CC4-5D6E-409C-BE32-E72D297353CC}">
              <c16:uniqueId val="{00000001-9719-4959-94E5-E2BC547DA6D5}"/>
            </c:ext>
          </c:extLst>
        </c:ser>
        <c:ser>
          <c:idx val="2"/>
          <c:order val="2"/>
          <c:tx>
            <c:strRef>
              <c:f>'Question 2A'!$D$4</c:f>
              <c:strCache>
                <c:ptCount val="1"/>
                <c:pt idx="0">
                  <c:v>2011</c:v>
                </c:pt>
              </c:strCache>
            </c:strRef>
          </c:tx>
          <c:spPr>
            <a:ln w="28575" cap="rnd">
              <a:solidFill>
                <a:schemeClr val="accent3"/>
              </a:solidFill>
              <a:round/>
            </a:ln>
            <a:effectLst/>
          </c:spPr>
          <c:marker>
            <c:symbol val="none"/>
          </c:marker>
          <c:cat>
            <c:strRef>
              <c:f>'Question 2A'!$A$5:$A$11</c:f>
              <c:strCache>
                <c:ptCount val="7"/>
                <c:pt idx="0">
                  <c:v>Arts</c:v>
                </c:pt>
                <c:pt idx="1">
                  <c:v>Business</c:v>
                </c:pt>
                <c:pt idx="2">
                  <c:v>Education</c:v>
                </c:pt>
                <c:pt idx="3">
                  <c:v>Humanities &amp; Social Science</c:v>
                </c:pt>
                <c:pt idx="4">
                  <c:v>Science &amp; Health</c:v>
                </c:pt>
                <c:pt idx="5">
                  <c:v>Technology &amp; Computing</c:v>
                </c:pt>
                <c:pt idx="6">
                  <c:v>Undeclared</c:v>
                </c:pt>
              </c:strCache>
            </c:strRef>
          </c:cat>
          <c:val>
            <c:numRef>
              <c:f>'Question 2A'!$D$5:$D$11</c:f>
              <c:numCache>
                <c:formatCode>_(* #,##0_);_(* \(#,##0\);_(* "-"??_);_(@_)</c:formatCode>
                <c:ptCount val="7"/>
                <c:pt idx="0">
                  <c:v>1325</c:v>
                </c:pt>
                <c:pt idx="1">
                  <c:v>3775</c:v>
                </c:pt>
                <c:pt idx="2">
                  <c:v>1435</c:v>
                </c:pt>
                <c:pt idx="3">
                  <c:v>2500</c:v>
                </c:pt>
                <c:pt idx="4">
                  <c:v>1700</c:v>
                </c:pt>
                <c:pt idx="5">
                  <c:v>4400</c:v>
                </c:pt>
                <c:pt idx="6">
                  <c:v>5000</c:v>
                </c:pt>
              </c:numCache>
            </c:numRef>
          </c:val>
          <c:smooth val="0"/>
          <c:extLst>
            <c:ext xmlns:c16="http://schemas.microsoft.com/office/drawing/2014/chart" uri="{C3380CC4-5D6E-409C-BE32-E72D297353CC}">
              <c16:uniqueId val="{00000002-9719-4959-94E5-E2BC547DA6D5}"/>
            </c:ext>
          </c:extLst>
        </c:ser>
        <c:ser>
          <c:idx val="3"/>
          <c:order val="3"/>
          <c:tx>
            <c:strRef>
              <c:f>'Question 2A'!$E$4</c:f>
              <c:strCache>
                <c:ptCount val="1"/>
                <c:pt idx="0">
                  <c:v>2012</c:v>
                </c:pt>
              </c:strCache>
            </c:strRef>
          </c:tx>
          <c:spPr>
            <a:ln w="28575" cap="rnd">
              <a:solidFill>
                <a:schemeClr val="accent4"/>
              </a:solidFill>
              <a:round/>
            </a:ln>
            <a:effectLst/>
          </c:spPr>
          <c:marker>
            <c:symbol val="none"/>
          </c:marker>
          <c:cat>
            <c:strRef>
              <c:f>'Question 2A'!$A$5:$A$11</c:f>
              <c:strCache>
                <c:ptCount val="7"/>
                <c:pt idx="0">
                  <c:v>Arts</c:v>
                </c:pt>
                <c:pt idx="1">
                  <c:v>Business</c:v>
                </c:pt>
                <c:pt idx="2">
                  <c:v>Education</c:v>
                </c:pt>
                <c:pt idx="3">
                  <c:v>Humanities &amp; Social Science</c:v>
                </c:pt>
                <c:pt idx="4">
                  <c:v>Science &amp; Health</c:v>
                </c:pt>
                <c:pt idx="5">
                  <c:v>Technology &amp; Computing</c:v>
                </c:pt>
                <c:pt idx="6">
                  <c:v>Undeclared</c:v>
                </c:pt>
              </c:strCache>
            </c:strRef>
          </c:cat>
          <c:val>
            <c:numRef>
              <c:f>'Question 2A'!$E$5:$E$11</c:f>
              <c:numCache>
                <c:formatCode>_(* #,##0_);_(* \(#,##0\);_(* "-"??_);_(@_)</c:formatCode>
                <c:ptCount val="7"/>
                <c:pt idx="0">
                  <c:v>1330</c:v>
                </c:pt>
                <c:pt idx="1">
                  <c:v>4000</c:v>
                </c:pt>
                <c:pt idx="2">
                  <c:v>1400</c:v>
                </c:pt>
                <c:pt idx="3">
                  <c:v>3500</c:v>
                </c:pt>
                <c:pt idx="4">
                  <c:v>1800</c:v>
                </c:pt>
                <c:pt idx="5">
                  <c:v>4800</c:v>
                </c:pt>
                <c:pt idx="6">
                  <c:v>4700</c:v>
                </c:pt>
              </c:numCache>
            </c:numRef>
          </c:val>
          <c:smooth val="0"/>
          <c:extLst>
            <c:ext xmlns:c16="http://schemas.microsoft.com/office/drawing/2014/chart" uri="{C3380CC4-5D6E-409C-BE32-E72D297353CC}">
              <c16:uniqueId val="{00000003-9719-4959-94E5-E2BC547DA6D5}"/>
            </c:ext>
          </c:extLst>
        </c:ser>
        <c:dLbls>
          <c:showLegendKey val="0"/>
          <c:showVal val="0"/>
          <c:showCatName val="0"/>
          <c:showSerName val="0"/>
          <c:showPercent val="0"/>
          <c:showBubbleSize val="0"/>
        </c:dLbls>
        <c:smooth val="0"/>
        <c:axId val="516764400"/>
        <c:axId val="516762320"/>
      </c:lineChart>
      <c:catAx>
        <c:axId val="51676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762320"/>
        <c:crosses val="autoZero"/>
        <c:auto val="1"/>
        <c:lblAlgn val="ctr"/>
        <c:lblOffset val="100"/>
        <c:noMultiLvlLbl val="0"/>
      </c:catAx>
      <c:valAx>
        <c:axId val="5167623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7644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Hort</a:t>
            </a:r>
            <a:r>
              <a:rPr lang="en-GB" baseline="0"/>
              <a:t> University-clustered column chart</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2A'!$B$4</c:f>
              <c:strCache>
                <c:ptCount val="1"/>
                <c:pt idx="0">
                  <c:v>2009</c:v>
                </c:pt>
              </c:strCache>
            </c:strRef>
          </c:tx>
          <c:spPr>
            <a:solidFill>
              <a:schemeClr val="accent1"/>
            </a:solidFill>
            <a:ln>
              <a:noFill/>
            </a:ln>
            <a:effectLst/>
          </c:spPr>
          <c:invertIfNegative val="0"/>
          <c:cat>
            <c:strRef>
              <c:f>'Question 2A'!$A$5:$A$11</c:f>
              <c:strCache>
                <c:ptCount val="7"/>
                <c:pt idx="0">
                  <c:v>Arts</c:v>
                </c:pt>
                <c:pt idx="1">
                  <c:v>Business</c:v>
                </c:pt>
                <c:pt idx="2">
                  <c:v>Education</c:v>
                </c:pt>
                <c:pt idx="3">
                  <c:v>Humanities &amp; Social Science</c:v>
                </c:pt>
                <c:pt idx="4">
                  <c:v>Science &amp; Health</c:v>
                </c:pt>
                <c:pt idx="5">
                  <c:v>Technology &amp; Computing</c:v>
                </c:pt>
                <c:pt idx="6">
                  <c:v>Undeclared</c:v>
                </c:pt>
              </c:strCache>
            </c:strRef>
          </c:cat>
          <c:val>
            <c:numRef>
              <c:f>'Question 2A'!$B$5:$B$11</c:f>
              <c:numCache>
                <c:formatCode>_(* #,##0_);_(* \(#,##0\);_(* "-"??_);_(@_)</c:formatCode>
                <c:ptCount val="7"/>
                <c:pt idx="0">
                  <c:v>950</c:v>
                </c:pt>
                <c:pt idx="1">
                  <c:v>3975</c:v>
                </c:pt>
                <c:pt idx="2">
                  <c:v>1500</c:v>
                </c:pt>
                <c:pt idx="3">
                  <c:v>2300</c:v>
                </c:pt>
                <c:pt idx="4">
                  <c:v>1895</c:v>
                </c:pt>
                <c:pt idx="5">
                  <c:v>4500</c:v>
                </c:pt>
                <c:pt idx="6">
                  <c:v>5200</c:v>
                </c:pt>
              </c:numCache>
            </c:numRef>
          </c:val>
          <c:extLst>
            <c:ext xmlns:c16="http://schemas.microsoft.com/office/drawing/2014/chart" uri="{C3380CC4-5D6E-409C-BE32-E72D297353CC}">
              <c16:uniqueId val="{00000000-F1C5-4886-B215-AC0A6A4D92DF}"/>
            </c:ext>
          </c:extLst>
        </c:ser>
        <c:ser>
          <c:idx val="1"/>
          <c:order val="1"/>
          <c:tx>
            <c:strRef>
              <c:f>'Question 2A'!$C$4</c:f>
              <c:strCache>
                <c:ptCount val="1"/>
                <c:pt idx="0">
                  <c:v>2010</c:v>
                </c:pt>
              </c:strCache>
            </c:strRef>
          </c:tx>
          <c:spPr>
            <a:solidFill>
              <a:schemeClr val="accent2"/>
            </a:solidFill>
            <a:ln>
              <a:noFill/>
            </a:ln>
            <a:effectLst/>
          </c:spPr>
          <c:invertIfNegative val="0"/>
          <c:cat>
            <c:strRef>
              <c:f>'Question 2A'!$A$5:$A$11</c:f>
              <c:strCache>
                <c:ptCount val="7"/>
                <c:pt idx="0">
                  <c:v>Arts</c:v>
                </c:pt>
                <c:pt idx="1">
                  <c:v>Business</c:v>
                </c:pt>
                <c:pt idx="2">
                  <c:v>Education</c:v>
                </c:pt>
                <c:pt idx="3">
                  <c:v>Humanities &amp; Social Science</c:v>
                </c:pt>
                <c:pt idx="4">
                  <c:v>Science &amp; Health</c:v>
                </c:pt>
                <c:pt idx="5">
                  <c:v>Technology &amp; Computing</c:v>
                </c:pt>
                <c:pt idx="6">
                  <c:v>Undeclared</c:v>
                </c:pt>
              </c:strCache>
            </c:strRef>
          </c:cat>
          <c:val>
            <c:numRef>
              <c:f>'Question 2A'!$C$5:$C$11</c:f>
              <c:numCache>
                <c:formatCode>_(* #,##0_);_(* \(#,##0\);_(* "-"??_);_(@_)</c:formatCode>
                <c:ptCount val="7"/>
                <c:pt idx="0">
                  <c:v>1000</c:v>
                </c:pt>
                <c:pt idx="1">
                  <c:v>3650</c:v>
                </c:pt>
                <c:pt idx="2">
                  <c:v>1425</c:v>
                </c:pt>
                <c:pt idx="3">
                  <c:v>2250</c:v>
                </c:pt>
                <c:pt idx="4">
                  <c:v>1650</c:v>
                </c:pt>
                <c:pt idx="5">
                  <c:v>4325</c:v>
                </c:pt>
                <c:pt idx="6">
                  <c:v>5500</c:v>
                </c:pt>
              </c:numCache>
            </c:numRef>
          </c:val>
          <c:extLst>
            <c:ext xmlns:c16="http://schemas.microsoft.com/office/drawing/2014/chart" uri="{C3380CC4-5D6E-409C-BE32-E72D297353CC}">
              <c16:uniqueId val="{00000001-F1C5-4886-B215-AC0A6A4D92DF}"/>
            </c:ext>
          </c:extLst>
        </c:ser>
        <c:ser>
          <c:idx val="2"/>
          <c:order val="2"/>
          <c:tx>
            <c:strRef>
              <c:f>'Question 2A'!$D$4</c:f>
              <c:strCache>
                <c:ptCount val="1"/>
                <c:pt idx="0">
                  <c:v>2011</c:v>
                </c:pt>
              </c:strCache>
            </c:strRef>
          </c:tx>
          <c:spPr>
            <a:solidFill>
              <a:schemeClr val="accent3"/>
            </a:solidFill>
            <a:ln>
              <a:noFill/>
            </a:ln>
            <a:effectLst/>
          </c:spPr>
          <c:invertIfNegative val="0"/>
          <c:cat>
            <c:strRef>
              <c:f>'Question 2A'!$A$5:$A$11</c:f>
              <c:strCache>
                <c:ptCount val="7"/>
                <c:pt idx="0">
                  <c:v>Arts</c:v>
                </c:pt>
                <c:pt idx="1">
                  <c:v>Business</c:v>
                </c:pt>
                <c:pt idx="2">
                  <c:v>Education</c:v>
                </c:pt>
                <c:pt idx="3">
                  <c:v>Humanities &amp; Social Science</c:v>
                </c:pt>
                <c:pt idx="4">
                  <c:v>Science &amp; Health</c:v>
                </c:pt>
                <c:pt idx="5">
                  <c:v>Technology &amp; Computing</c:v>
                </c:pt>
                <c:pt idx="6">
                  <c:v>Undeclared</c:v>
                </c:pt>
              </c:strCache>
            </c:strRef>
          </c:cat>
          <c:val>
            <c:numRef>
              <c:f>'Question 2A'!$D$5:$D$11</c:f>
              <c:numCache>
                <c:formatCode>_(* #,##0_);_(* \(#,##0\);_(* "-"??_);_(@_)</c:formatCode>
                <c:ptCount val="7"/>
                <c:pt idx="0">
                  <c:v>1325</c:v>
                </c:pt>
                <c:pt idx="1">
                  <c:v>3775</c:v>
                </c:pt>
                <c:pt idx="2">
                  <c:v>1435</c:v>
                </c:pt>
                <c:pt idx="3">
                  <c:v>2500</c:v>
                </c:pt>
                <c:pt idx="4">
                  <c:v>1700</c:v>
                </c:pt>
                <c:pt idx="5">
                  <c:v>4400</c:v>
                </c:pt>
                <c:pt idx="6">
                  <c:v>5000</c:v>
                </c:pt>
              </c:numCache>
            </c:numRef>
          </c:val>
          <c:extLst>
            <c:ext xmlns:c16="http://schemas.microsoft.com/office/drawing/2014/chart" uri="{C3380CC4-5D6E-409C-BE32-E72D297353CC}">
              <c16:uniqueId val="{00000002-F1C5-4886-B215-AC0A6A4D92DF}"/>
            </c:ext>
          </c:extLst>
        </c:ser>
        <c:ser>
          <c:idx val="3"/>
          <c:order val="3"/>
          <c:tx>
            <c:strRef>
              <c:f>'Question 2A'!$E$4</c:f>
              <c:strCache>
                <c:ptCount val="1"/>
                <c:pt idx="0">
                  <c:v>2012</c:v>
                </c:pt>
              </c:strCache>
            </c:strRef>
          </c:tx>
          <c:spPr>
            <a:solidFill>
              <a:schemeClr val="accent4"/>
            </a:solidFill>
            <a:ln>
              <a:noFill/>
            </a:ln>
            <a:effectLst/>
          </c:spPr>
          <c:invertIfNegative val="0"/>
          <c:cat>
            <c:strRef>
              <c:f>'Question 2A'!$A$5:$A$11</c:f>
              <c:strCache>
                <c:ptCount val="7"/>
                <c:pt idx="0">
                  <c:v>Arts</c:v>
                </c:pt>
                <c:pt idx="1">
                  <c:v>Business</c:v>
                </c:pt>
                <c:pt idx="2">
                  <c:v>Education</c:v>
                </c:pt>
                <c:pt idx="3">
                  <c:v>Humanities &amp; Social Science</c:v>
                </c:pt>
                <c:pt idx="4">
                  <c:v>Science &amp; Health</c:v>
                </c:pt>
                <c:pt idx="5">
                  <c:v>Technology &amp; Computing</c:v>
                </c:pt>
                <c:pt idx="6">
                  <c:v>Undeclared</c:v>
                </c:pt>
              </c:strCache>
            </c:strRef>
          </c:cat>
          <c:val>
            <c:numRef>
              <c:f>'Question 2A'!$E$5:$E$11</c:f>
              <c:numCache>
                <c:formatCode>_(* #,##0_);_(* \(#,##0\);_(* "-"??_);_(@_)</c:formatCode>
                <c:ptCount val="7"/>
                <c:pt idx="0">
                  <c:v>1330</c:v>
                </c:pt>
                <c:pt idx="1">
                  <c:v>4000</c:v>
                </c:pt>
                <c:pt idx="2">
                  <c:v>1400</c:v>
                </c:pt>
                <c:pt idx="3">
                  <c:v>3500</c:v>
                </c:pt>
                <c:pt idx="4">
                  <c:v>1800</c:v>
                </c:pt>
                <c:pt idx="5">
                  <c:v>4800</c:v>
                </c:pt>
                <c:pt idx="6">
                  <c:v>4700</c:v>
                </c:pt>
              </c:numCache>
            </c:numRef>
          </c:val>
          <c:extLst>
            <c:ext xmlns:c16="http://schemas.microsoft.com/office/drawing/2014/chart" uri="{C3380CC4-5D6E-409C-BE32-E72D297353CC}">
              <c16:uniqueId val="{00000003-F1C5-4886-B215-AC0A6A4D92DF}"/>
            </c:ext>
          </c:extLst>
        </c:ser>
        <c:dLbls>
          <c:showLegendKey val="0"/>
          <c:showVal val="0"/>
          <c:showCatName val="0"/>
          <c:showSerName val="0"/>
          <c:showPercent val="0"/>
          <c:showBubbleSize val="0"/>
        </c:dLbls>
        <c:gapWidth val="219"/>
        <c:overlap val="-27"/>
        <c:axId val="562728064"/>
        <c:axId val="562726816"/>
      </c:barChart>
      <c:catAx>
        <c:axId val="56272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2726816"/>
        <c:crosses val="autoZero"/>
        <c:auto val="1"/>
        <c:lblAlgn val="ctr"/>
        <c:lblOffset val="100"/>
        <c:noMultiLvlLbl val="0"/>
      </c:catAx>
      <c:valAx>
        <c:axId val="5627268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27280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514350</xdr:colOff>
      <xdr:row>6</xdr:row>
      <xdr:rowOff>28575</xdr:rowOff>
    </xdr:from>
    <xdr:to>
      <xdr:col>17</xdr:col>
      <xdr:colOff>209550</xdr:colOff>
      <xdr:row>20</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14287</xdr:colOff>
      <xdr:row>21</xdr:row>
      <xdr:rowOff>104775</xdr:rowOff>
    </xdr:from>
    <xdr:to>
      <xdr:col>17</xdr:col>
      <xdr:colOff>319087</xdr:colOff>
      <xdr:row>35</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qwxu4/Documents/&#20854;&#20182;&#36164;&#26009;/lecture/Mine/lectures/week2/week02+03demo-ori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qwxu4/Documents/&#20854;&#20182;&#36164;&#26009;/lecture/Mine/lectures/week1/week02+03demo-or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qwxu4/Documents/&#20854;&#20182;&#36164;&#26009;/lecture/Mine/week1/lecture/demo1Or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ningSheet"/>
      <sheetName val="Correlation"/>
      <sheetName val="Trendline"/>
      <sheetName val="Solver"/>
      <sheetName val="Surface"/>
      <sheetName val="Viscosity"/>
      <sheetName val="Matrix"/>
      <sheetName val="SimEqns"/>
      <sheetName val="Financial"/>
      <sheetName val="Data Table"/>
      <sheetName val="VLOOKUP"/>
      <sheetName val="Trendline-OLD2"/>
      <sheetName val="Eqn-OLD"/>
    </sheetNames>
    <sheetDataSet>
      <sheetData sheetId="0"/>
      <sheetData sheetId="1"/>
      <sheetData sheetId="2"/>
      <sheetData sheetId="3"/>
      <sheetData sheetId="4"/>
      <sheetData sheetId="5">
        <row r="8">
          <cell r="G8">
            <v>0.5</v>
          </cell>
        </row>
        <row r="9">
          <cell r="G9">
            <v>0.5</v>
          </cell>
        </row>
        <row r="10">
          <cell r="G10">
            <v>10</v>
          </cell>
        </row>
        <row r="11">
          <cell r="G11">
            <v>0.5</v>
          </cell>
        </row>
        <row r="12">
          <cell r="G12">
            <v>0.5</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ningSheet"/>
      <sheetName val="StuRec"/>
      <sheetName val="Correlation"/>
      <sheetName val="Trendline"/>
      <sheetName val="CO2Trendline"/>
      <sheetName val="Equation"/>
      <sheetName val="Solver"/>
      <sheetName val="Surface"/>
      <sheetName val="Viscosity"/>
      <sheetName val="Matrix"/>
      <sheetName val="SimEqns"/>
      <sheetName val="Financial"/>
      <sheetName val="Data Table"/>
      <sheetName val="VLOOKUP"/>
      <sheetName val="Trendline-OLD2"/>
      <sheetName val="Eqn-OLD"/>
    </sheetNames>
    <sheetDataSet>
      <sheetData sheetId="0"/>
      <sheetData sheetId="1">
        <row r="2">
          <cell r="B2" t="str">
            <v>Name</v>
          </cell>
        </row>
      </sheetData>
      <sheetData sheetId="2"/>
      <sheetData sheetId="3"/>
      <sheetData sheetId="4"/>
      <sheetData sheetId="5"/>
      <sheetData sheetId="6"/>
      <sheetData sheetId="7"/>
      <sheetData sheetId="8">
        <row r="8">
          <cell r="G8">
            <v>0.5</v>
          </cell>
        </row>
        <row r="10">
          <cell r="G10">
            <v>10</v>
          </cell>
        </row>
        <row r="11">
          <cell r="G11">
            <v>0.5</v>
          </cell>
        </row>
        <row r="12">
          <cell r="G12">
            <v>0.5</v>
          </cell>
        </row>
      </sheetData>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fill"/>
      <sheetName val="Precedence"/>
      <sheetName val="Manageworksheet"/>
      <sheetName val="Copy and paste"/>
      <sheetName val="Format"/>
      <sheetName val="StuRec_1"/>
      <sheetName val="StuRec_2"/>
      <sheetName val="IF Function"/>
      <sheetName val="Financial"/>
      <sheetName val="Range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v>5</v>
          </cell>
          <cell r="B1">
            <v>20</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2838.473803703702" createdVersion="6" refreshedVersion="6" minRefreshableVersion="3" recordCount="500">
  <cacheSource type="worksheet">
    <worksheetSource ref="A1:K501" sheet="Question 2C"/>
  </cacheSource>
  <cacheFields count="11">
    <cacheField name="Prj." numFmtId="0">
      <sharedItems containsSemiMixedTypes="0" containsString="0" containsNumber="1" containsInteger="1" minValue="1" maxValue="1"/>
    </cacheField>
    <cacheField name="Project Manager" numFmtId="0">
      <sharedItems count="15">
        <s v="Wolff, Carolyn"/>
        <s v="Turnage, Leslie"/>
        <s v="Jaffe, Jerry"/>
        <s v="Boyce, Bruce"/>
        <s v="Weaver, Diane"/>
        <s v="Woods, Susan"/>
        <s v="Marlow, Daniel"/>
        <s v="Degas, Josh"/>
        <s v="Steele, Richard"/>
        <s v="Stone, Jeff"/>
        <s v="Colton, Greg"/>
        <s v="Pac, Su Li"/>
        <s v="Murphy, Mary"/>
        <s v="Guza, Adina"/>
        <s v="Rivera, Titus"/>
      </sharedItems>
    </cacheField>
    <cacheField name="Est. Time" numFmtId="164">
      <sharedItems containsSemiMixedTypes="0" containsString="0" containsNumber="1" minValue="25.857142857142858" maxValue="106.85714285714286"/>
    </cacheField>
    <cacheField name="Act. Time" numFmtId="164">
      <sharedItems containsSemiMixedTypes="0" containsString="0" containsNumber="1" minValue="25.857142857142858" maxValue="129.57142857142858"/>
    </cacheField>
    <cacheField name="OT" numFmtId="164">
      <sharedItems containsSemiMixedTypes="0" containsString="0" containsNumber="1" minValue="-1.857142857142847" maxValue="25.714285714285722"/>
    </cacheField>
    <cacheField name="OnTime?" numFmtId="0">
      <sharedItems count="2">
        <s v="On Time"/>
        <s v="Delayed"/>
      </sharedItems>
    </cacheField>
    <cacheField name="Est. Cost" numFmtId="165">
      <sharedItems containsSemiMixedTypes="0" containsString="0" containsNumber="1" containsInteger="1" minValue="122000" maxValue="2494000"/>
    </cacheField>
    <cacheField name="Act. Cost" numFmtId="165">
      <sharedItems containsSemiMixedTypes="0" containsString="0" containsNumber="1" minValue="122000" maxValue="4337860"/>
    </cacheField>
    <cacheField name="overBudg" numFmtId="9">
      <sharedItems containsSemiMixedTypes="0" containsString="0" containsNumber="1" minValue="0" maxValue="1"/>
    </cacheField>
    <cacheField name="OnBudget?" numFmtId="0">
      <sharedItems/>
    </cacheField>
    <cacheField name="Category" numFmtId="0">
      <sharedItems count="5">
        <s v="Municipal Construction"/>
        <s v="Residential Construction"/>
        <s v="Transportation"/>
        <s v="Water/Sewer"/>
        <s v="Commercial Constructio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00">
  <r>
    <n v="1"/>
    <x v="0"/>
    <n v="106.28571428571429"/>
    <n v="106.28571428571429"/>
    <n v="0"/>
    <x v="0"/>
    <n v="2043000"/>
    <n v="2043000"/>
    <n v="0"/>
    <s v="As Budgeted"/>
    <x v="0"/>
  </r>
  <r>
    <n v="1"/>
    <x v="1"/>
    <n v="100.85714285714286"/>
    <n v="100.85714285714286"/>
    <n v="0"/>
    <x v="0"/>
    <n v="506000"/>
    <n v="506000"/>
    <n v="0"/>
    <s v="As Budgeted"/>
    <x v="1"/>
  </r>
  <r>
    <n v="1"/>
    <x v="0"/>
    <n v="51.857142857142854"/>
    <n v="51.857142857142854"/>
    <n v="0"/>
    <x v="0"/>
    <n v="390000"/>
    <n v="390000"/>
    <n v="0"/>
    <s v="As Budgeted"/>
    <x v="0"/>
  </r>
  <r>
    <n v="1"/>
    <x v="2"/>
    <n v="60"/>
    <n v="60"/>
    <n v="0"/>
    <x v="0"/>
    <n v="1917000"/>
    <n v="1917000"/>
    <n v="0"/>
    <s v="As Budgeted"/>
    <x v="0"/>
  </r>
  <r>
    <n v="1"/>
    <x v="3"/>
    <n v="83.714285714285708"/>
    <n v="104.14285714285714"/>
    <n v="20.428571428571431"/>
    <x v="1"/>
    <n v="1190000"/>
    <n v="1880200"/>
    <n v="0.57999999999999996"/>
    <s v="Over Budget"/>
    <x v="2"/>
  </r>
  <r>
    <n v="1"/>
    <x v="1"/>
    <n v="62.571428571428569"/>
    <n v="62.571428571428569"/>
    <n v="0"/>
    <x v="0"/>
    <n v="2214000"/>
    <n v="2214000"/>
    <n v="0"/>
    <s v="As Budgeted"/>
    <x v="2"/>
  </r>
  <r>
    <n v="1"/>
    <x v="2"/>
    <n v="61.285714285714285"/>
    <n v="61.285714285714285"/>
    <n v="0"/>
    <x v="0"/>
    <n v="600000"/>
    <n v="600000"/>
    <n v="0"/>
    <s v="As Budgeted"/>
    <x v="1"/>
  </r>
  <r>
    <n v="1"/>
    <x v="4"/>
    <n v="65"/>
    <n v="73.285714285714292"/>
    <n v="8.2857142857142918"/>
    <x v="1"/>
    <n v="658000"/>
    <n v="658000"/>
    <n v="0"/>
    <s v="As Budgeted"/>
    <x v="3"/>
  </r>
  <r>
    <n v="1"/>
    <x v="5"/>
    <n v="27.857142857142858"/>
    <n v="27.857142857142858"/>
    <n v="0"/>
    <x v="0"/>
    <n v="352000"/>
    <n v="352000"/>
    <n v="0"/>
    <s v="As Budgeted"/>
    <x v="1"/>
  </r>
  <r>
    <n v="1"/>
    <x v="6"/>
    <n v="89.714285714285708"/>
    <n v="91"/>
    <n v="1.2857142857142918"/>
    <x v="0"/>
    <n v="1829000"/>
    <n v="1829000"/>
    <n v="0"/>
    <s v="As Budgeted"/>
    <x v="3"/>
  </r>
  <r>
    <n v="1"/>
    <x v="7"/>
    <n v="80.142857142857139"/>
    <n v="80.142857142857139"/>
    <n v="0"/>
    <x v="0"/>
    <n v="2051000"/>
    <n v="2051000"/>
    <n v="0"/>
    <s v="As Budgeted"/>
    <x v="0"/>
  </r>
  <r>
    <n v="1"/>
    <x v="8"/>
    <n v="32.285714285714285"/>
    <n v="32.285714285714285"/>
    <n v="0"/>
    <x v="0"/>
    <n v="871000"/>
    <n v="871000"/>
    <n v="0"/>
    <s v="As Budgeted"/>
    <x v="3"/>
  </r>
  <r>
    <n v="1"/>
    <x v="9"/>
    <n v="44.857142857142854"/>
    <n v="63.142857142857146"/>
    <n v="18.285714285714292"/>
    <x v="1"/>
    <n v="294000"/>
    <n v="294000"/>
    <n v="0"/>
    <s v="As Budgeted"/>
    <x v="2"/>
  </r>
  <r>
    <n v="1"/>
    <x v="4"/>
    <n v="28.285714285714285"/>
    <n v="28.285714285714285"/>
    <n v="0"/>
    <x v="0"/>
    <n v="847000"/>
    <n v="847000"/>
    <n v="0"/>
    <s v="As Budgeted"/>
    <x v="4"/>
  </r>
  <r>
    <n v="1"/>
    <x v="10"/>
    <n v="74.857142857142861"/>
    <n v="74.857142857142861"/>
    <n v="0"/>
    <x v="0"/>
    <n v="1297000"/>
    <n v="1582340"/>
    <n v="0.22"/>
    <s v="Over Budget"/>
    <x v="1"/>
  </r>
  <r>
    <n v="1"/>
    <x v="8"/>
    <n v="49.142857142857146"/>
    <n v="49.142857142857146"/>
    <n v="0"/>
    <x v="0"/>
    <n v="431000"/>
    <n v="431000"/>
    <n v="0"/>
    <s v="As Budgeted"/>
    <x v="3"/>
  </r>
  <r>
    <n v="1"/>
    <x v="11"/>
    <n v="59.428571428571431"/>
    <n v="69.142857142857139"/>
    <n v="9.7142857142857082"/>
    <x v="1"/>
    <n v="908000"/>
    <n v="908000"/>
    <n v="0"/>
    <s v="As Budgeted"/>
    <x v="1"/>
  </r>
  <r>
    <n v="1"/>
    <x v="3"/>
    <n v="46.428571428571431"/>
    <n v="46.428571428571431"/>
    <n v="0"/>
    <x v="0"/>
    <n v="1217000"/>
    <n v="1217000"/>
    <n v="0"/>
    <s v="As Budgeted"/>
    <x v="1"/>
  </r>
  <r>
    <n v="1"/>
    <x v="11"/>
    <n v="39.285714285714285"/>
    <n v="39.285714285714285"/>
    <n v="0"/>
    <x v="0"/>
    <n v="2150000"/>
    <n v="3225000"/>
    <n v="0.5"/>
    <s v="Over Budget"/>
    <x v="1"/>
  </r>
  <r>
    <n v="1"/>
    <x v="12"/>
    <n v="47.285714285714285"/>
    <n v="47.285714285714285"/>
    <n v="0"/>
    <x v="0"/>
    <n v="1597000"/>
    <n v="1628940"/>
    <n v="0.02"/>
    <s v="As Budgeted"/>
    <x v="1"/>
  </r>
  <r>
    <n v="1"/>
    <x v="12"/>
    <n v="35.285714285714285"/>
    <n v="35.285714285714285"/>
    <n v="0"/>
    <x v="0"/>
    <n v="902000"/>
    <n v="902000"/>
    <n v="0"/>
    <s v="As Budgeted"/>
    <x v="2"/>
  </r>
  <r>
    <n v="1"/>
    <x v="6"/>
    <n v="71.857142857142861"/>
    <n v="82.714285714285708"/>
    <n v="10.857142857142847"/>
    <x v="1"/>
    <n v="1048000"/>
    <n v="1456720.0000000002"/>
    <n v="0.39000000000000024"/>
    <s v="Over Budget"/>
    <x v="1"/>
  </r>
  <r>
    <n v="1"/>
    <x v="8"/>
    <n v="33.428571428571431"/>
    <n v="33.428571428571431"/>
    <n v="0"/>
    <x v="0"/>
    <n v="1574000"/>
    <n v="1574000"/>
    <n v="0"/>
    <s v="As Budgeted"/>
    <x v="2"/>
  </r>
  <r>
    <n v="1"/>
    <x v="0"/>
    <n v="71.571428571428569"/>
    <n v="95"/>
    <n v="23.428571428571431"/>
    <x v="1"/>
    <n v="140000"/>
    <n v="140000"/>
    <n v="0"/>
    <s v="As Budgeted"/>
    <x v="3"/>
  </r>
  <r>
    <n v="1"/>
    <x v="10"/>
    <n v="71"/>
    <n v="90.571428571428569"/>
    <n v="19.571428571428569"/>
    <x v="1"/>
    <n v="777000"/>
    <n v="777000"/>
    <n v="0"/>
    <s v="As Budgeted"/>
    <x v="0"/>
  </r>
  <r>
    <n v="1"/>
    <x v="9"/>
    <n v="66.142857142857139"/>
    <n v="66.142857142857139"/>
    <n v="0"/>
    <x v="0"/>
    <n v="1564000"/>
    <n v="1564000"/>
    <n v="0"/>
    <s v="As Budgeted"/>
    <x v="1"/>
  </r>
  <r>
    <n v="1"/>
    <x v="0"/>
    <n v="100.14285714285714"/>
    <n v="100.14285714285714"/>
    <n v="0"/>
    <x v="0"/>
    <n v="1152000"/>
    <n v="1152000"/>
    <n v="0"/>
    <s v="As Budgeted"/>
    <x v="0"/>
  </r>
  <r>
    <n v="1"/>
    <x v="10"/>
    <n v="62"/>
    <n v="62"/>
    <n v="0"/>
    <x v="0"/>
    <n v="1460000"/>
    <n v="1460000"/>
    <n v="0"/>
    <s v="As Budgeted"/>
    <x v="2"/>
  </r>
  <r>
    <n v="1"/>
    <x v="0"/>
    <n v="93.285714285714292"/>
    <n v="93.285714285714292"/>
    <n v="0"/>
    <x v="0"/>
    <n v="2453000"/>
    <n v="4194630"/>
    <n v="0.71"/>
    <s v="Over Budget"/>
    <x v="1"/>
  </r>
  <r>
    <n v="1"/>
    <x v="9"/>
    <n v="45"/>
    <n v="45"/>
    <n v="0"/>
    <x v="0"/>
    <n v="1413000"/>
    <n v="1413000"/>
    <n v="0"/>
    <s v="As Budgeted"/>
    <x v="1"/>
  </r>
  <r>
    <n v="1"/>
    <x v="12"/>
    <n v="89.857142857142861"/>
    <n v="89.857142857142861"/>
    <n v="0"/>
    <x v="0"/>
    <n v="1952000"/>
    <n v="1952000"/>
    <n v="0"/>
    <s v="As Budgeted"/>
    <x v="1"/>
  </r>
  <r>
    <n v="1"/>
    <x v="2"/>
    <n v="29"/>
    <n v="29"/>
    <n v="0"/>
    <x v="0"/>
    <n v="873000"/>
    <n v="873000"/>
    <n v="0"/>
    <s v="As Budgeted"/>
    <x v="1"/>
  </r>
  <r>
    <n v="1"/>
    <x v="5"/>
    <n v="92.285714285714292"/>
    <n v="92.285714285714292"/>
    <n v="0"/>
    <x v="0"/>
    <n v="1899000"/>
    <n v="1899000"/>
    <n v="0"/>
    <s v="As Budgeted"/>
    <x v="0"/>
  </r>
  <r>
    <n v="1"/>
    <x v="2"/>
    <n v="76.857142857142861"/>
    <n v="76.571428571428569"/>
    <n v="-0.2857142857142918"/>
    <x v="0"/>
    <n v="372000"/>
    <n v="372000"/>
    <n v="0"/>
    <s v="As Budgeted"/>
    <x v="2"/>
  </r>
  <r>
    <n v="1"/>
    <x v="0"/>
    <n v="79.857142857142861"/>
    <n v="104.42857142857143"/>
    <n v="24.571428571428569"/>
    <x v="1"/>
    <n v="1349000"/>
    <n v="1349000"/>
    <n v="0"/>
    <s v="As Budgeted"/>
    <x v="0"/>
  </r>
  <r>
    <n v="1"/>
    <x v="3"/>
    <n v="85"/>
    <n v="86"/>
    <n v="1"/>
    <x v="0"/>
    <n v="348000"/>
    <n v="348000"/>
    <n v="0"/>
    <s v="As Budgeted"/>
    <x v="1"/>
  </r>
  <r>
    <n v="1"/>
    <x v="13"/>
    <n v="78.571428571428569"/>
    <n v="78.571428571428569"/>
    <n v="0"/>
    <x v="0"/>
    <n v="2441000"/>
    <n v="2441000"/>
    <n v="0"/>
    <s v="As Budgeted"/>
    <x v="4"/>
  </r>
  <r>
    <n v="1"/>
    <x v="11"/>
    <n v="42.285714285714285"/>
    <n v="62.714285714285715"/>
    <n v="20.428571428571431"/>
    <x v="1"/>
    <n v="1779000"/>
    <n v="3522420"/>
    <n v="0.98"/>
    <s v="Over Budget"/>
    <x v="4"/>
  </r>
  <r>
    <n v="1"/>
    <x v="13"/>
    <n v="51.571428571428569"/>
    <n v="51.571428571428569"/>
    <n v="0"/>
    <x v="0"/>
    <n v="1036000"/>
    <n v="1036000"/>
    <n v="0"/>
    <s v="As Budgeted"/>
    <x v="2"/>
  </r>
  <r>
    <n v="1"/>
    <x v="11"/>
    <n v="106"/>
    <n v="106"/>
    <n v="0"/>
    <x v="0"/>
    <n v="1153000"/>
    <n v="1153000"/>
    <n v="0"/>
    <s v="As Budgeted"/>
    <x v="2"/>
  </r>
  <r>
    <n v="1"/>
    <x v="8"/>
    <n v="63.142857142857146"/>
    <n v="63.142857142857146"/>
    <n v="0"/>
    <x v="0"/>
    <n v="1593000"/>
    <n v="2692170"/>
    <n v="0.69"/>
    <s v="Over Budget"/>
    <x v="0"/>
  </r>
  <r>
    <n v="1"/>
    <x v="2"/>
    <n v="56.714285714285715"/>
    <n v="56.714285714285715"/>
    <n v="0"/>
    <x v="0"/>
    <n v="1072000"/>
    <n v="1072000"/>
    <n v="0"/>
    <s v="As Budgeted"/>
    <x v="2"/>
  </r>
  <r>
    <n v="1"/>
    <x v="6"/>
    <n v="56.142857142857146"/>
    <n v="60.857142857142854"/>
    <n v="4.7142857142857082"/>
    <x v="1"/>
    <n v="1142000"/>
    <n v="1142000"/>
    <n v="0"/>
    <s v="As Budgeted"/>
    <x v="4"/>
  </r>
  <r>
    <n v="1"/>
    <x v="3"/>
    <n v="104.14285714285714"/>
    <n v="104.14285714285714"/>
    <n v="0"/>
    <x v="0"/>
    <n v="1970000"/>
    <n v="2836800"/>
    <n v="0.44"/>
    <s v="Over Budget"/>
    <x v="1"/>
  </r>
  <r>
    <n v="1"/>
    <x v="4"/>
    <n v="48.571428571428569"/>
    <n v="60.142857142857146"/>
    <n v="11.571428571428577"/>
    <x v="1"/>
    <n v="2147000"/>
    <n v="2147000"/>
    <n v="0"/>
    <s v="As Budgeted"/>
    <x v="1"/>
  </r>
  <r>
    <n v="1"/>
    <x v="7"/>
    <n v="47"/>
    <n v="71.857142857142861"/>
    <n v="24.857142857142861"/>
    <x v="1"/>
    <n v="1131000"/>
    <n v="1131000"/>
    <n v="0"/>
    <s v="As Budgeted"/>
    <x v="0"/>
  </r>
  <r>
    <n v="1"/>
    <x v="7"/>
    <n v="64"/>
    <n v="64"/>
    <n v="0"/>
    <x v="0"/>
    <n v="1884000"/>
    <n v="1884000"/>
    <n v="0"/>
    <s v="As Budgeted"/>
    <x v="1"/>
  </r>
  <r>
    <n v="1"/>
    <x v="8"/>
    <n v="105"/>
    <n v="118.14285714285714"/>
    <n v="13.142857142857139"/>
    <x v="1"/>
    <n v="1369000"/>
    <n v="1588040"/>
    <n v="0.16"/>
    <s v="Over Budget"/>
    <x v="0"/>
  </r>
  <r>
    <n v="1"/>
    <x v="1"/>
    <n v="37.285714285714285"/>
    <n v="37.285714285714285"/>
    <n v="0"/>
    <x v="0"/>
    <n v="1875000"/>
    <n v="1875000"/>
    <n v="0"/>
    <s v="As Budgeted"/>
    <x v="2"/>
  </r>
  <r>
    <n v="1"/>
    <x v="5"/>
    <n v="102.85714285714286"/>
    <n v="102.85714285714286"/>
    <n v="0"/>
    <x v="0"/>
    <n v="145000"/>
    <n v="145000"/>
    <n v="0"/>
    <s v="As Budgeted"/>
    <x v="4"/>
  </r>
  <r>
    <n v="1"/>
    <x v="12"/>
    <n v="42.285714285714285"/>
    <n v="42.285714285714285"/>
    <n v="0"/>
    <x v="0"/>
    <n v="2198000"/>
    <n v="2198000"/>
    <n v="0"/>
    <s v="As Budgeted"/>
    <x v="2"/>
  </r>
  <r>
    <n v="1"/>
    <x v="4"/>
    <n v="37"/>
    <n v="37"/>
    <n v="0"/>
    <x v="0"/>
    <n v="625000"/>
    <n v="625000"/>
    <n v="0"/>
    <s v="As Budgeted"/>
    <x v="3"/>
  </r>
  <r>
    <n v="1"/>
    <x v="5"/>
    <n v="70.428571428571431"/>
    <n v="83.857142857142861"/>
    <n v="13.428571428571431"/>
    <x v="1"/>
    <n v="1066000"/>
    <n v="1066000"/>
    <n v="0"/>
    <s v="As Budgeted"/>
    <x v="0"/>
  </r>
  <r>
    <n v="1"/>
    <x v="2"/>
    <n v="103.85714285714286"/>
    <n v="129.57142857142858"/>
    <n v="25.714285714285722"/>
    <x v="1"/>
    <n v="1990000"/>
    <n v="1990000"/>
    <n v="0"/>
    <s v="As Budgeted"/>
    <x v="2"/>
  </r>
  <r>
    <n v="1"/>
    <x v="5"/>
    <n v="94.571428571428569"/>
    <n v="94.571428571428569"/>
    <n v="0"/>
    <x v="0"/>
    <n v="1887000"/>
    <n v="1887000"/>
    <n v="0"/>
    <s v="As Budgeted"/>
    <x v="0"/>
  </r>
  <r>
    <n v="1"/>
    <x v="0"/>
    <n v="63.428571428571431"/>
    <n v="63.428571428571431"/>
    <n v="0"/>
    <x v="0"/>
    <n v="864000"/>
    <n v="864000"/>
    <n v="0"/>
    <s v="As Budgeted"/>
    <x v="4"/>
  </r>
  <r>
    <n v="1"/>
    <x v="8"/>
    <n v="42.142857142857146"/>
    <n v="42.142857142857146"/>
    <n v="0"/>
    <x v="0"/>
    <n v="1149000"/>
    <n v="1149000"/>
    <n v="0"/>
    <s v="As Budgeted"/>
    <x v="4"/>
  </r>
  <r>
    <n v="1"/>
    <x v="0"/>
    <n v="90.428571428571431"/>
    <n v="99.285714285714292"/>
    <n v="8.8571428571428612"/>
    <x v="1"/>
    <n v="1452000"/>
    <n v="1452000"/>
    <n v="0"/>
    <s v="As Budgeted"/>
    <x v="2"/>
  </r>
  <r>
    <n v="1"/>
    <x v="5"/>
    <n v="90"/>
    <n v="90"/>
    <n v="0"/>
    <x v="0"/>
    <n v="1380000"/>
    <n v="1380000"/>
    <n v="0"/>
    <s v="As Budgeted"/>
    <x v="3"/>
  </r>
  <r>
    <n v="1"/>
    <x v="5"/>
    <n v="34.714285714285715"/>
    <n v="34.714285714285715"/>
    <n v="0"/>
    <x v="0"/>
    <n v="1733000"/>
    <n v="1733000"/>
    <n v="0"/>
    <s v="As Budgeted"/>
    <x v="4"/>
  </r>
  <r>
    <n v="1"/>
    <x v="11"/>
    <n v="31"/>
    <n v="31"/>
    <n v="0"/>
    <x v="0"/>
    <n v="399000"/>
    <n v="399000"/>
    <n v="0"/>
    <s v="As Budgeted"/>
    <x v="0"/>
  </r>
  <r>
    <n v="1"/>
    <x v="0"/>
    <n v="73"/>
    <n v="90"/>
    <n v="17"/>
    <x v="1"/>
    <n v="1875000"/>
    <n v="2043750.0000000002"/>
    <n v="9.0000000000000122E-2"/>
    <s v="Over Budget"/>
    <x v="0"/>
  </r>
  <r>
    <n v="1"/>
    <x v="1"/>
    <n v="72"/>
    <n v="93.714285714285708"/>
    <n v="21.714285714285708"/>
    <x v="1"/>
    <n v="1568000"/>
    <n v="2791040"/>
    <n v="0.78"/>
    <s v="Over Budget"/>
    <x v="0"/>
  </r>
  <r>
    <n v="1"/>
    <x v="12"/>
    <n v="46"/>
    <n v="47"/>
    <n v="1"/>
    <x v="0"/>
    <n v="1910000"/>
    <n v="1910000"/>
    <n v="0"/>
    <s v="As Budgeted"/>
    <x v="4"/>
  </r>
  <r>
    <n v="1"/>
    <x v="14"/>
    <n v="71.571428571428569"/>
    <n v="71.571428571428569"/>
    <n v="0"/>
    <x v="0"/>
    <n v="847000"/>
    <n v="847000"/>
    <n v="0"/>
    <s v="As Budgeted"/>
    <x v="4"/>
  </r>
  <r>
    <n v="1"/>
    <x v="2"/>
    <n v="40.571428571428569"/>
    <n v="40.571428571428569"/>
    <n v="0"/>
    <x v="0"/>
    <n v="944000"/>
    <n v="1180000"/>
    <n v="0.25"/>
    <s v="Over Budget"/>
    <x v="3"/>
  </r>
  <r>
    <n v="1"/>
    <x v="8"/>
    <n v="41.428571428571431"/>
    <n v="41.428571428571431"/>
    <n v="0"/>
    <x v="0"/>
    <n v="296000"/>
    <n v="343360"/>
    <n v="0.16"/>
    <s v="Over Budget"/>
    <x v="0"/>
  </r>
  <r>
    <n v="1"/>
    <x v="14"/>
    <n v="72.714285714285708"/>
    <n v="78.571428571428569"/>
    <n v="5.8571428571428612"/>
    <x v="1"/>
    <n v="1632000"/>
    <n v="1632000"/>
    <n v="0"/>
    <s v="As Budgeted"/>
    <x v="1"/>
  </r>
  <r>
    <n v="1"/>
    <x v="3"/>
    <n v="84"/>
    <n v="84"/>
    <n v="0"/>
    <x v="0"/>
    <n v="1869000"/>
    <n v="1869000"/>
    <n v="0"/>
    <s v="As Budgeted"/>
    <x v="2"/>
  </r>
  <r>
    <n v="1"/>
    <x v="3"/>
    <n v="30.428571428571427"/>
    <n v="29"/>
    <n v="-1.428571428571427"/>
    <x v="0"/>
    <n v="2143000"/>
    <n v="2143000"/>
    <n v="0"/>
    <s v="As Budgeted"/>
    <x v="1"/>
  </r>
  <r>
    <n v="1"/>
    <x v="12"/>
    <n v="88.428571428571431"/>
    <n v="88.428571428571431"/>
    <n v="0"/>
    <x v="0"/>
    <n v="768000"/>
    <n v="768000"/>
    <n v="0"/>
    <s v="As Budgeted"/>
    <x v="1"/>
  </r>
  <r>
    <n v="1"/>
    <x v="3"/>
    <n v="93.285714285714292"/>
    <n v="112.42857142857143"/>
    <n v="19.142857142857139"/>
    <x v="1"/>
    <n v="575000"/>
    <n v="575000"/>
    <n v="0"/>
    <s v="As Budgeted"/>
    <x v="2"/>
  </r>
  <r>
    <n v="1"/>
    <x v="8"/>
    <n v="28.428571428571427"/>
    <n v="28.428571428571427"/>
    <n v="0"/>
    <x v="0"/>
    <n v="1033000"/>
    <n v="1694120.0000000002"/>
    <n v="0.64000000000000024"/>
    <s v="Over Budget"/>
    <x v="3"/>
  </r>
  <r>
    <n v="1"/>
    <x v="10"/>
    <n v="44.571428571428569"/>
    <n v="44.571428571428569"/>
    <n v="0"/>
    <x v="0"/>
    <n v="1333000"/>
    <n v="1333000"/>
    <n v="0"/>
    <s v="As Budgeted"/>
    <x v="0"/>
  </r>
  <r>
    <n v="1"/>
    <x v="0"/>
    <n v="56.285714285714285"/>
    <n v="71.571428571428569"/>
    <n v="15.285714285714285"/>
    <x v="1"/>
    <n v="2388000"/>
    <n v="2388000"/>
    <n v="0"/>
    <s v="As Budgeted"/>
    <x v="3"/>
  </r>
  <r>
    <n v="1"/>
    <x v="9"/>
    <n v="68.285714285714292"/>
    <n v="68.285714285714292"/>
    <n v="0"/>
    <x v="0"/>
    <n v="1232000"/>
    <n v="1232000"/>
    <n v="0"/>
    <s v="As Budgeted"/>
    <x v="0"/>
  </r>
  <r>
    <n v="1"/>
    <x v="7"/>
    <n v="73.857142857142861"/>
    <n v="73.857142857142861"/>
    <n v="0"/>
    <x v="0"/>
    <n v="455000"/>
    <n v="455000"/>
    <n v="0"/>
    <s v="As Budgeted"/>
    <x v="4"/>
  </r>
  <r>
    <n v="1"/>
    <x v="6"/>
    <n v="78.285714285714292"/>
    <n v="78.285714285714292"/>
    <n v="0"/>
    <x v="0"/>
    <n v="2024000"/>
    <n v="2165680"/>
    <n v="7.0000000000000007E-2"/>
    <s v="Over Budget"/>
    <x v="2"/>
  </r>
  <r>
    <n v="1"/>
    <x v="11"/>
    <n v="63.714285714285715"/>
    <n v="76.857142857142861"/>
    <n v="13.142857142857146"/>
    <x v="1"/>
    <n v="2494000"/>
    <n v="2494000"/>
    <n v="0"/>
    <s v="As Budgeted"/>
    <x v="2"/>
  </r>
  <r>
    <n v="1"/>
    <x v="5"/>
    <n v="40"/>
    <n v="49.142857142857146"/>
    <n v="9.1428571428571459"/>
    <x v="1"/>
    <n v="847000"/>
    <n v="847000"/>
    <n v="0"/>
    <s v="As Budgeted"/>
    <x v="1"/>
  </r>
  <r>
    <n v="1"/>
    <x v="0"/>
    <n v="30"/>
    <n v="30"/>
    <n v="0"/>
    <x v="0"/>
    <n v="634000"/>
    <n v="1077800"/>
    <n v="0.7"/>
    <s v="Over Budget"/>
    <x v="4"/>
  </r>
  <r>
    <n v="1"/>
    <x v="11"/>
    <n v="90.428571428571431"/>
    <n v="90.428571428571431"/>
    <n v="0"/>
    <x v="0"/>
    <n v="299000"/>
    <n v="299000"/>
    <n v="0"/>
    <s v="As Budgeted"/>
    <x v="2"/>
  </r>
  <r>
    <n v="1"/>
    <x v="11"/>
    <n v="32.714285714285715"/>
    <n v="32.714285714285715"/>
    <n v="0"/>
    <x v="0"/>
    <n v="2331000"/>
    <n v="2331000"/>
    <n v="0"/>
    <s v="As Budgeted"/>
    <x v="3"/>
  </r>
  <r>
    <n v="1"/>
    <x v="8"/>
    <n v="52.285714285714285"/>
    <n v="52.285714285714285"/>
    <n v="0"/>
    <x v="0"/>
    <n v="865000"/>
    <n v="865000"/>
    <n v="0"/>
    <s v="As Budgeted"/>
    <x v="0"/>
  </r>
  <r>
    <n v="1"/>
    <x v="4"/>
    <n v="79.714285714285708"/>
    <n v="79.714285714285708"/>
    <n v="0"/>
    <x v="0"/>
    <n v="1406000"/>
    <n v="1476300"/>
    <n v="0.05"/>
    <s v="Over Budget"/>
    <x v="3"/>
  </r>
  <r>
    <n v="1"/>
    <x v="3"/>
    <n v="45.714285714285715"/>
    <n v="45.714285714285715"/>
    <n v="0"/>
    <x v="0"/>
    <n v="1467000"/>
    <n v="1467000"/>
    <n v="0"/>
    <s v="As Budgeted"/>
    <x v="2"/>
  </r>
  <r>
    <n v="1"/>
    <x v="4"/>
    <n v="65.142857142857139"/>
    <n v="65.142857142857139"/>
    <n v="0"/>
    <x v="0"/>
    <n v="403000"/>
    <n v="403000"/>
    <n v="0"/>
    <s v="As Budgeted"/>
    <x v="0"/>
  </r>
  <r>
    <n v="1"/>
    <x v="11"/>
    <n v="31"/>
    <n v="31"/>
    <n v="0"/>
    <x v="0"/>
    <n v="2376000"/>
    <n v="2376000"/>
    <n v="0"/>
    <s v="As Budgeted"/>
    <x v="2"/>
  </r>
  <r>
    <n v="1"/>
    <x v="13"/>
    <n v="42.142857142857146"/>
    <n v="42.142857142857146"/>
    <n v="0"/>
    <x v="0"/>
    <n v="370000"/>
    <n v="669700"/>
    <n v="0.81"/>
    <s v="Over Budget"/>
    <x v="0"/>
  </r>
  <r>
    <n v="1"/>
    <x v="12"/>
    <n v="40.571428571428569"/>
    <n v="40.571428571428569"/>
    <n v="0"/>
    <x v="0"/>
    <n v="1027000"/>
    <n v="1027000"/>
    <n v="0"/>
    <s v="As Budgeted"/>
    <x v="3"/>
  </r>
  <r>
    <n v="1"/>
    <x v="0"/>
    <n v="69.857142857142861"/>
    <n v="69.857142857142861"/>
    <n v="0"/>
    <x v="0"/>
    <n v="698000"/>
    <n v="921360"/>
    <n v="0.32"/>
    <s v="Over Budget"/>
    <x v="0"/>
  </r>
  <r>
    <n v="1"/>
    <x v="0"/>
    <n v="42.285714285714285"/>
    <n v="42.285714285714285"/>
    <n v="0"/>
    <x v="0"/>
    <n v="1379000"/>
    <n v="1379000"/>
    <n v="0"/>
    <s v="As Budgeted"/>
    <x v="4"/>
  </r>
  <r>
    <n v="1"/>
    <x v="11"/>
    <n v="96.142857142857139"/>
    <n v="97.714285714285708"/>
    <n v="1.5714285714285694"/>
    <x v="0"/>
    <n v="1790000"/>
    <n v="2756600"/>
    <n v="0.54"/>
    <s v="Over Budget"/>
    <x v="4"/>
  </r>
  <r>
    <n v="1"/>
    <x v="0"/>
    <n v="50.714285714285715"/>
    <n v="50.714285714285715"/>
    <n v="0"/>
    <x v="0"/>
    <n v="2390000"/>
    <n v="3202600"/>
    <n v="0.34"/>
    <s v="Over Budget"/>
    <x v="4"/>
  </r>
  <r>
    <n v="1"/>
    <x v="6"/>
    <n v="66.714285714285708"/>
    <n v="66.714285714285708"/>
    <n v="0"/>
    <x v="0"/>
    <n v="135000"/>
    <n v="164700"/>
    <n v="0.22"/>
    <s v="Over Budget"/>
    <x v="1"/>
  </r>
  <r>
    <n v="1"/>
    <x v="3"/>
    <n v="52.571428571428569"/>
    <n v="52.571428571428569"/>
    <n v="0"/>
    <x v="0"/>
    <n v="1151000"/>
    <n v="1151000"/>
    <n v="0"/>
    <s v="As Budgeted"/>
    <x v="1"/>
  </r>
  <r>
    <n v="1"/>
    <x v="0"/>
    <n v="28.857142857142858"/>
    <n v="28.857142857142858"/>
    <n v="0"/>
    <x v="0"/>
    <n v="1964000"/>
    <n v="1964000"/>
    <n v="0"/>
    <s v="As Budgeted"/>
    <x v="4"/>
  </r>
  <r>
    <n v="1"/>
    <x v="8"/>
    <n v="86.571428571428569"/>
    <n v="86.571428571428569"/>
    <n v="0"/>
    <x v="0"/>
    <n v="2260000"/>
    <n v="2260000"/>
    <n v="0"/>
    <s v="As Budgeted"/>
    <x v="3"/>
  </r>
  <r>
    <n v="1"/>
    <x v="7"/>
    <n v="75.857142857142861"/>
    <n v="75.714285714285708"/>
    <n v="-0.14285714285715301"/>
    <x v="0"/>
    <n v="904000"/>
    <n v="931120"/>
    <n v="0.03"/>
    <s v="Over Budget"/>
    <x v="4"/>
  </r>
  <r>
    <n v="1"/>
    <x v="8"/>
    <n v="64.714285714285708"/>
    <n v="75.142857142857139"/>
    <n v="10.428571428571431"/>
    <x v="1"/>
    <n v="2327000"/>
    <n v="2327000"/>
    <n v="0"/>
    <s v="As Budgeted"/>
    <x v="0"/>
  </r>
  <r>
    <n v="1"/>
    <x v="9"/>
    <n v="104.28571428571429"/>
    <n v="124"/>
    <n v="19.714285714285708"/>
    <x v="1"/>
    <n v="723000"/>
    <n v="723000"/>
    <n v="0"/>
    <s v="As Budgeted"/>
    <x v="2"/>
  </r>
  <r>
    <n v="1"/>
    <x v="14"/>
    <n v="80.571428571428569"/>
    <n v="84.285714285714292"/>
    <n v="3.7142857142857224"/>
    <x v="0"/>
    <n v="1025000"/>
    <n v="1025000"/>
    <n v="0"/>
    <s v="As Budgeted"/>
    <x v="2"/>
  </r>
  <r>
    <n v="1"/>
    <x v="6"/>
    <n v="77.714285714285708"/>
    <n v="77.714285714285708"/>
    <n v="0"/>
    <x v="0"/>
    <n v="752000"/>
    <n v="1007680.0000000001"/>
    <n v="0.34000000000000014"/>
    <s v="Over Budget"/>
    <x v="0"/>
  </r>
  <r>
    <n v="1"/>
    <x v="8"/>
    <n v="28.428571428571427"/>
    <n v="28.428571428571427"/>
    <n v="0"/>
    <x v="0"/>
    <n v="362000"/>
    <n v="362000"/>
    <n v="0"/>
    <s v="As Budgeted"/>
    <x v="4"/>
  </r>
  <r>
    <n v="1"/>
    <x v="2"/>
    <n v="45.714285714285715"/>
    <n v="45.714285714285715"/>
    <n v="0"/>
    <x v="0"/>
    <n v="2304000"/>
    <n v="2304000"/>
    <n v="0"/>
    <s v="As Budgeted"/>
    <x v="0"/>
  </r>
  <r>
    <n v="1"/>
    <x v="14"/>
    <n v="37.571428571428569"/>
    <n v="47.571428571428598"/>
    <n v="10"/>
    <x v="1"/>
    <n v="1065000"/>
    <n v="1065000"/>
    <n v="0"/>
    <s v="As Budgeted"/>
    <x v="3"/>
  </r>
  <r>
    <n v="1"/>
    <x v="6"/>
    <n v="28"/>
    <n v="28"/>
    <n v="0"/>
    <x v="0"/>
    <n v="1009000"/>
    <n v="1009000"/>
    <n v="0"/>
    <s v="As Budgeted"/>
    <x v="2"/>
  </r>
  <r>
    <n v="1"/>
    <x v="5"/>
    <n v="31"/>
    <n v="31"/>
    <n v="0"/>
    <x v="0"/>
    <n v="817000"/>
    <n v="1184650"/>
    <n v="0.45"/>
    <s v="Over Budget"/>
    <x v="2"/>
  </r>
  <r>
    <n v="1"/>
    <x v="14"/>
    <n v="78.571428571428569"/>
    <n v="78.571428571428569"/>
    <n v="0"/>
    <x v="0"/>
    <n v="1219000"/>
    <n v="1219000"/>
    <n v="0"/>
    <s v="As Budgeted"/>
    <x v="3"/>
  </r>
  <r>
    <n v="1"/>
    <x v="5"/>
    <n v="76.857142857142861"/>
    <n v="76.857142857142861"/>
    <n v="0"/>
    <x v="0"/>
    <n v="2331000"/>
    <n v="3636360"/>
    <n v="0.56000000000000005"/>
    <s v="Over Budget"/>
    <x v="4"/>
  </r>
  <r>
    <n v="1"/>
    <x v="14"/>
    <n v="31"/>
    <n v="31"/>
    <n v="0"/>
    <x v="0"/>
    <n v="920000"/>
    <n v="920000"/>
    <n v="0"/>
    <s v="As Budgeted"/>
    <x v="4"/>
  </r>
  <r>
    <n v="1"/>
    <x v="6"/>
    <n v="79.857142857142861"/>
    <n v="79.857142857142861"/>
    <n v="0"/>
    <x v="0"/>
    <n v="433000"/>
    <n v="433000"/>
    <n v="0"/>
    <s v="As Budgeted"/>
    <x v="2"/>
  </r>
  <r>
    <n v="1"/>
    <x v="13"/>
    <n v="55"/>
    <n v="55"/>
    <n v="0"/>
    <x v="0"/>
    <n v="260000"/>
    <n v="260000"/>
    <n v="0"/>
    <s v="As Budgeted"/>
    <x v="2"/>
  </r>
  <r>
    <n v="1"/>
    <x v="14"/>
    <n v="90.857142857142861"/>
    <n v="90.857142857142861"/>
    <n v="0"/>
    <x v="0"/>
    <n v="2089000"/>
    <n v="2089000"/>
    <n v="0"/>
    <s v="As Budgeted"/>
    <x v="3"/>
  </r>
  <r>
    <n v="1"/>
    <x v="13"/>
    <n v="46.857142857142854"/>
    <n v="46.857142857142854"/>
    <n v="0"/>
    <x v="0"/>
    <n v="1130000"/>
    <n v="1130000"/>
    <n v="0"/>
    <s v="As Budgeted"/>
    <x v="2"/>
  </r>
  <r>
    <n v="1"/>
    <x v="7"/>
    <n v="62.714285714285715"/>
    <n v="62.714285714285715"/>
    <n v="0"/>
    <x v="0"/>
    <n v="1035000"/>
    <n v="1035000"/>
    <n v="0"/>
    <s v="As Budgeted"/>
    <x v="0"/>
  </r>
  <r>
    <n v="1"/>
    <x v="2"/>
    <n v="91"/>
    <n v="91"/>
    <n v="0"/>
    <x v="0"/>
    <n v="172000"/>
    <n v="172000"/>
    <n v="0"/>
    <s v="As Budgeted"/>
    <x v="1"/>
  </r>
  <r>
    <n v="1"/>
    <x v="14"/>
    <n v="64.142857142857139"/>
    <n v="64.142857142857139"/>
    <n v="0"/>
    <x v="0"/>
    <n v="910000"/>
    <n v="910000"/>
    <n v="0"/>
    <s v="As Budgeted"/>
    <x v="0"/>
  </r>
  <r>
    <n v="1"/>
    <x v="8"/>
    <n v="70.571428571428569"/>
    <n v="70.571428571428569"/>
    <n v="0"/>
    <x v="0"/>
    <n v="2277000"/>
    <n v="2277000"/>
    <n v="0"/>
    <s v="As Budgeted"/>
    <x v="3"/>
  </r>
  <r>
    <n v="1"/>
    <x v="9"/>
    <n v="86.285714285714292"/>
    <n v="86.285714285714292"/>
    <n v="0"/>
    <x v="0"/>
    <n v="1389000"/>
    <n v="1389000"/>
    <n v="0"/>
    <s v="As Budgeted"/>
    <x v="1"/>
  </r>
  <r>
    <n v="1"/>
    <x v="13"/>
    <n v="76.571428571428569"/>
    <n v="76.571428571428569"/>
    <n v="0"/>
    <x v="0"/>
    <n v="1078000"/>
    <n v="1078000"/>
    <n v="0"/>
    <s v="As Budgeted"/>
    <x v="2"/>
  </r>
  <r>
    <n v="1"/>
    <x v="7"/>
    <n v="87.428571428571431"/>
    <n v="87.428571428571431"/>
    <n v="0"/>
    <x v="0"/>
    <n v="1648000"/>
    <n v="1648000"/>
    <n v="0"/>
    <s v="As Budgeted"/>
    <x v="3"/>
  </r>
  <r>
    <n v="1"/>
    <x v="0"/>
    <n v="44.714285714285715"/>
    <n v="44.714285714285715"/>
    <n v="0"/>
    <x v="0"/>
    <n v="2157000"/>
    <n v="2157000"/>
    <n v="0"/>
    <s v="As Budgeted"/>
    <x v="0"/>
  </r>
  <r>
    <n v="1"/>
    <x v="3"/>
    <n v="84.714285714285708"/>
    <n v="97.857142857142861"/>
    <n v="13.142857142857153"/>
    <x v="1"/>
    <n v="1423000"/>
    <n v="1423000"/>
    <n v="0"/>
    <s v="As Budgeted"/>
    <x v="2"/>
  </r>
  <r>
    <n v="1"/>
    <x v="3"/>
    <n v="94.714285714285708"/>
    <n v="101.71428571428571"/>
    <n v="7"/>
    <x v="1"/>
    <n v="2061000"/>
    <n v="2061000"/>
    <n v="0"/>
    <s v="As Budgeted"/>
    <x v="2"/>
  </r>
  <r>
    <n v="1"/>
    <x v="8"/>
    <n v="40.142857142857146"/>
    <n v="40.142857142857146"/>
    <n v="0"/>
    <x v="0"/>
    <n v="1791000"/>
    <n v="1791000"/>
    <n v="0"/>
    <s v="As Budgeted"/>
    <x v="4"/>
  </r>
  <r>
    <n v="1"/>
    <x v="4"/>
    <n v="103"/>
    <n v="103"/>
    <n v="0"/>
    <x v="0"/>
    <n v="835000"/>
    <n v="835000"/>
    <n v="0"/>
    <s v="As Budgeted"/>
    <x v="0"/>
  </r>
  <r>
    <n v="1"/>
    <x v="4"/>
    <n v="70.142857142857139"/>
    <n v="86.142857142857139"/>
    <n v="16"/>
    <x v="1"/>
    <n v="376000"/>
    <n v="376000"/>
    <n v="0"/>
    <s v="As Budgeted"/>
    <x v="3"/>
  </r>
  <r>
    <n v="1"/>
    <x v="3"/>
    <n v="28.857142857142858"/>
    <n v="28.857142857142858"/>
    <n v="0"/>
    <x v="0"/>
    <n v="1189000"/>
    <n v="1854840"/>
    <n v="0.56000000000000005"/>
    <s v="Over Budget"/>
    <x v="0"/>
  </r>
  <r>
    <n v="1"/>
    <x v="9"/>
    <n v="59"/>
    <n v="76.714285714285708"/>
    <n v="17.714285714285708"/>
    <x v="1"/>
    <n v="307000"/>
    <n v="307000"/>
    <n v="0"/>
    <s v="As Budgeted"/>
    <x v="2"/>
  </r>
  <r>
    <n v="1"/>
    <x v="7"/>
    <n v="57.285714285714285"/>
    <n v="57.285714285714285"/>
    <n v="0"/>
    <x v="0"/>
    <n v="1238000"/>
    <n v="1238000"/>
    <n v="0"/>
    <s v="As Budgeted"/>
    <x v="0"/>
  </r>
  <r>
    <n v="1"/>
    <x v="12"/>
    <n v="62"/>
    <n v="62"/>
    <n v="0"/>
    <x v="0"/>
    <n v="175000"/>
    <n v="175000"/>
    <n v="0"/>
    <s v="As Budgeted"/>
    <x v="0"/>
  </r>
  <r>
    <n v="1"/>
    <x v="13"/>
    <n v="76.142857142857139"/>
    <n v="76.142857142857139"/>
    <n v="0"/>
    <x v="0"/>
    <n v="1283000"/>
    <n v="1283000"/>
    <n v="0"/>
    <s v="As Budgeted"/>
    <x v="1"/>
  </r>
  <r>
    <n v="1"/>
    <x v="6"/>
    <n v="104.85714285714286"/>
    <n v="104.85714285714286"/>
    <n v="0"/>
    <x v="0"/>
    <n v="649000"/>
    <n v="649000"/>
    <n v="0"/>
    <s v="As Budgeted"/>
    <x v="4"/>
  </r>
  <r>
    <n v="1"/>
    <x v="3"/>
    <n v="96.142857142857139"/>
    <n v="96.142857142857139"/>
    <n v="0"/>
    <x v="0"/>
    <n v="1526000"/>
    <n v="1526000"/>
    <n v="0"/>
    <s v="As Budgeted"/>
    <x v="3"/>
  </r>
  <r>
    <n v="1"/>
    <x v="5"/>
    <n v="77.428571428571431"/>
    <n v="77.428571428571431"/>
    <n v="0"/>
    <x v="0"/>
    <n v="2027000"/>
    <n v="2290510"/>
    <n v="0.13"/>
    <s v="Over Budget"/>
    <x v="3"/>
  </r>
  <r>
    <n v="1"/>
    <x v="10"/>
    <n v="47.714285714285715"/>
    <n v="47.714285714285715"/>
    <n v="0"/>
    <x v="0"/>
    <n v="803000"/>
    <n v="1589940"/>
    <n v="0.98"/>
    <s v="Over Budget"/>
    <x v="4"/>
  </r>
  <r>
    <n v="1"/>
    <x v="11"/>
    <n v="46.428571428571431"/>
    <n v="46.428571428571431"/>
    <n v="0"/>
    <x v="0"/>
    <n v="2021000"/>
    <n v="2021000"/>
    <n v="0"/>
    <s v="As Budgeted"/>
    <x v="2"/>
  </r>
  <r>
    <n v="1"/>
    <x v="1"/>
    <n v="27"/>
    <n v="27"/>
    <n v="0"/>
    <x v="0"/>
    <n v="1638000"/>
    <n v="1638000"/>
    <n v="0"/>
    <s v="As Budgeted"/>
    <x v="2"/>
  </r>
  <r>
    <n v="1"/>
    <x v="8"/>
    <n v="49.285714285714285"/>
    <n v="49.285714285714285"/>
    <n v="0"/>
    <x v="0"/>
    <n v="1850000"/>
    <n v="1850000"/>
    <n v="0"/>
    <s v="As Budgeted"/>
    <x v="2"/>
  </r>
  <r>
    <n v="1"/>
    <x v="6"/>
    <n v="60.142857142857146"/>
    <n v="60.142857142857146"/>
    <n v="0"/>
    <x v="0"/>
    <n v="492000"/>
    <n v="492000"/>
    <n v="0"/>
    <s v="As Budgeted"/>
    <x v="0"/>
  </r>
  <r>
    <n v="1"/>
    <x v="3"/>
    <n v="33.142857142857146"/>
    <n v="33.142857142857146"/>
    <n v="0"/>
    <x v="0"/>
    <n v="1320000"/>
    <n v="2019600"/>
    <n v="0.53"/>
    <s v="Over Budget"/>
    <x v="0"/>
  </r>
  <r>
    <n v="1"/>
    <x v="8"/>
    <n v="100"/>
    <n v="100"/>
    <n v="0"/>
    <x v="0"/>
    <n v="2261000"/>
    <n v="2261000"/>
    <n v="0"/>
    <s v="As Budgeted"/>
    <x v="2"/>
  </r>
  <r>
    <n v="1"/>
    <x v="3"/>
    <n v="59"/>
    <n v="59"/>
    <n v="0"/>
    <x v="0"/>
    <n v="856000"/>
    <n v="856000"/>
    <n v="0"/>
    <s v="As Budgeted"/>
    <x v="2"/>
  </r>
  <r>
    <n v="1"/>
    <x v="4"/>
    <n v="83.428571428571431"/>
    <n v="83.428571428571431"/>
    <n v="0"/>
    <x v="0"/>
    <n v="1301000"/>
    <n v="1743340"/>
    <n v="0.34"/>
    <s v="Over Budget"/>
    <x v="3"/>
  </r>
  <r>
    <n v="1"/>
    <x v="12"/>
    <n v="91.857142857142861"/>
    <n v="91.857142857142861"/>
    <n v="0"/>
    <x v="0"/>
    <n v="1841000"/>
    <n v="1841000"/>
    <n v="0"/>
    <s v="As Budgeted"/>
    <x v="1"/>
  </r>
  <r>
    <n v="1"/>
    <x v="13"/>
    <n v="51.285714285714285"/>
    <n v="51.285714285714285"/>
    <n v="0"/>
    <x v="0"/>
    <n v="2318000"/>
    <n v="2318000"/>
    <n v="0"/>
    <s v="As Budgeted"/>
    <x v="1"/>
  </r>
  <r>
    <n v="1"/>
    <x v="5"/>
    <n v="98.428571428571431"/>
    <n v="117.71428571428571"/>
    <n v="19.285714285714278"/>
    <x v="1"/>
    <n v="1200000"/>
    <n v="1200000"/>
    <n v="0"/>
    <s v="As Budgeted"/>
    <x v="3"/>
  </r>
  <r>
    <n v="1"/>
    <x v="8"/>
    <n v="93.285714285714292"/>
    <n v="93.285714285714292"/>
    <n v="0"/>
    <x v="0"/>
    <n v="1547000"/>
    <n v="1547000"/>
    <n v="0"/>
    <s v="As Budgeted"/>
    <x v="0"/>
  </r>
  <r>
    <n v="1"/>
    <x v="7"/>
    <n v="49.714285714285715"/>
    <n v="49.714285714285715"/>
    <n v="0"/>
    <x v="0"/>
    <n v="461000"/>
    <n v="461000"/>
    <n v="0"/>
    <s v="As Budgeted"/>
    <x v="0"/>
  </r>
  <r>
    <n v="1"/>
    <x v="10"/>
    <n v="58.285714285714285"/>
    <n v="58.285714285714285"/>
    <n v="0"/>
    <x v="0"/>
    <n v="243000"/>
    <n v="243000"/>
    <n v="0"/>
    <s v="As Budgeted"/>
    <x v="4"/>
  </r>
  <r>
    <n v="1"/>
    <x v="14"/>
    <n v="98"/>
    <n v="98"/>
    <n v="0"/>
    <x v="0"/>
    <n v="2191000"/>
    <n v="2191000"/>
    <n v="0"/>
    <s v="As Budgeted"/>
    <x v="1"/>
  </r>
  <r>
    <n v="1"/>
    <x v="2"/>
    <n v="52.714285714285715"/>
    <n v="61.142857142857146"/>
    <n v="8.4285714285714306"/>
    <x v="1"/>
    <n v="2079000"/>
    <n v="3492720.0000000005"/>
    <n v="0.68000000000000027"/>
    <s v="Over Budget"/>
    <x v="2"/>
  </r>
  <r>
    <n v="1"/>
    <x v="1"/>
    <n v="45.142857142857146"/>
    <n v="45.142857142857146"/>
    <n v="0"/>
    <x v="0"/>
    <n v="1024000"/>
    <n v="1024000"/>
    <n v="0"/>
    <s v="As Budgeted"/>
    <x v="4"/>
  </r>
  <r>
    <n v="1"/>
    <x v="14"/>
    <n v="26.571428571428573"/>
    <n v="26.571428571428573"/>
    <n v="0"/>
    <x v="0"/>
    <n v="1551000"/>
    <n v="2326500"/>
    <n v="0.5"/>
    <s v="Over Budget"/>
    <x v="1"/>
  </r>
  <r>
    <n v="1"/>
    <x v="13"/>
    <n v="102.71428571428571"/>
    <n v="102.71428571428571"/>
    <n v="0"/>
    <x v="0"/>
    <n v="1193000"/>
    <n v="1371950"/>
    <n v="0.15"/>
    <s v="Over Budget"/>
    <x v="0"/>
  </r>
  <r>
    <n v="1"/>
    <x v="0"/>
    <n v="48.571428571428569"/>
    <n v="62.571428571428569"/>
    <n v="14"/>
    <x v="1"/>
    <n v="1131000"/>
    <n v="1131000"/>
    <n v="0"/>
    <s v="As Budgeted"/>
    <x v="1"/>
  </r>
  <r>
    <n v="1"/>
    <x v="8"/>
    <n v="58.571428571428569"/>
    <n v="58.571428571428569"/>
    <n v="0"/>
    <x v="0"/>
    <n v="488000"/>
    <n v="488000"/>
    <n v="0"/>
    <s v="As Budgeted"/>
    <x v="2"/>
  </r>
  <r>
    <n v="1"/>
    <x v="8"/>
    <n v="47.714285714285715"/>
    <n v="60.142857142857146"/>
    <n v="12.428571428571431"/>
    <x v="1"/>
    <n v="1187000"/>
    <n v="1187000"/>
    <n v="0"/>
    <s v="As Budgeted"/>
    <x v="0"/>
  </r>
  <r>
    <n v="1"/>
    <x v="2"/>
    <n v="39"/>
    <n v="39"/>
    <n v="0"/>
    <x v="0"/>
    <n v="1420000"/>
    <n v="2087400"/>
    <n v="0.47"/>
    <s v="Over Budget"/>
    <x v="3"/>
  </r>
  <r>
    <n v="1"/>
    <x v="2"/>
    <n v="46.571428571428569"/>
    <n v="46.571428571428569"/>
    <n v="0"/>
    <x v="0"/>
    <n v="325000"/>
    <n v="325000"/>
    <n v="0"/>
    <s v="As Budgeted"/>
    <x v="4"/>
  </r>
  <r>
    <n v="1"/>
    <x v="0"/>
    <n v="59"/>
    <n v="59"/>
    <n v="0"/>
    <x v="0"/>
    <n v="817000"/>
    <n v="817000"/>
    <n v="0"/>
    <s v="As Budgeted"/>
    <x v="4"/>
  </r>
  <r>
    <n v="1"/>
    <x v="10"/>
    <n v="72.857142857142861"/>
    <n v="72.857142857142861"/>
    <n v="0"/>
    <x v="0"/>
    <n v="366000"/>
    <n v="366000"/>
    <n v="0"/>
    <s v="As Budgeted"/>
    <x v="2"/>
  </r>
  <r>
    <n v="1"/>
    <x v="11"/>
    <n v="73.857142857142861"/>
    <n v="73.857142857142861"/>
    <n v="0"/>
    <x v="0"/>
    <n v="937000"/>
    <n v="937000"/>
    <n v="0"/>
    <s v="As Budgeted"/>
    <x v="3"/>
  </r>
  <r>
    <n v="1"/>
    <x v="4"/>
    <n v="63.142857142857146"/>
    <n v="63.142857142857146"/>
    <n v="0"/>
    <x v="0"/>
    <n v="1426000"/>
    <n v="1426000"/>
    <n v="0"/>
    <s v="As Budgeted"/>
    <x v="2"/>
  </r>
  <r>
    <n v="1"/>
    <x v="14"/>
    <n v="76.285714285714292"/>
    <n v="76.285714285714292"/>
    <n v="0"/>
    <x v="0"/>
    <n v="1543000"/>
    <n v="1543000"/>
    <n v="0"/>
    <s v="As Budgeted"/>
    <x v="1"/>
  </r>
  <r>
    <n v="1"/>
    <x v="0"/>
    <n v="41"/>
    <n v="41"/>
    <n v="0"/>
    <x v="0"/>
    <n v="543000"/>
    <n v="543000"/>
    <n v="0"/>
    <s v="As Budgeted"/>
    <x v="2"/>
  </r>
  <r>
    <n v="1"/>
    <x v="4"/>
    <n v="99.428571428571431"/>
    <n v="99.428571428571431"/>
    <n v="0"/>
    <x v="0"/>
    <n v="1182000"/>
    <n v="1182000"/>
    <n v="0"/>
    <s v="As Budgeted"/>
    <x v="3"/>
  </r>
  <r>
    <n v="1"/>
    <x v="14"/>
    <n v="70.428571428571431"/>
    <n v="70.428571428571431"/>
    <n v="0"/>
    <x v="0"/>
    <n v="614000"/>
    <n v="614000"/>
    <n v="0"/>
    <s v="As Budgeted"/>
    <x v="1"/>
  </r>
  <r>
    <n v="1"/>
    <x v="7"/>
    <n v="79.714285714285708"/>
    <n v="79.714285714285708"/>
    <n v="0"/>
    <x v="0"/>
    <n v="2242000"/>
    <n v="2242000"/>
    <n v="0"/>
    <s v="As Budgeted"/>
    <x v="1"/>
  </r>
  <r>
    <n v="1"/>
    <x v="0"/>
    <n v="53.714285714285715"/>
    <n v="53.714285714285715"/>
    <n v="0"/>
    <x v="0"/>
    <n v="2301000"/>
    <n v="2301000"/>
    <n v="0"/>
    <s v="As Budgeted"/>
    <x v="2"/>
  </r>
  <r>
    <n v="1"/>
    <x v="5"/>
    <n v="48.571428571428569"/>
    <n v="48.571428571428569"/>
    <n v="0"/>
    <x v="0"/>
    <n v="2043000"/>
    <n v="2043000"/>
    <n v="0"/>
    <s v="As Budgeted"/>
    <x v="0"/>
  </r>
  <r>
    <n v="1"/>
    <x v="6"/>
    <n v="28.285714285714285"/>
    <n v="41.857142857142854"/>
    <n v="13.571428571428569"/>
    <x v="1"/>
    <n v="2481000"/>
    <n v="2481000"/>
    <n v="0"/>
    <s v="As Budgeted"/>
    <x v="1"/>
  </r>
  <r>
    <n v="1"/>
    <x v="3"/>
    <n v="35.857142857142854"/>
    <n v="40.571428571428569"/>
    <n v="4.7142857142857153"/>
    <x v="1"/>
    <n v="581000"/>
    <n v="673960"/>
    <n v="0.16"/>
    <s v="Over Budget"/>
    <x v="2"/>
  </r>
  <r>
    <n v="1"/>
    <x v="7"/>
    <n v="94"/>
    <n v="94"/>
    <n v="0"/>
    <x v="0"/>
    <n v="1548000"/>
    <n v="1548000"/>
    <n v="0"/>
    <s v="As Budgeted"/>
    <x v="2"/>
  </r>
  <r>
    <n v="1"/>
    <x v="12"/>
    <n v="85.142857142857139"/>
    <n v="85.142857142857139"/>
    <n v="0"/>
    <x v="0"/>
    <n v="1352000"/>
    <n v="1352000"/>
    <n v="0"/>
    <s v="As Budgeted"/>
    <x v="4"/>
  </r>
  <r>
    <n v="1"/>
    <x v="13"/>
    <n v="76.857142857142861"/>
    <n v="76.857142857142861"/>
    <n v="0"/>
    <x v="0"/>
    <n v="936000"/>
    <n v="936000"/>
    <n v="0"/>
    <s v="As Budgeted"/>
    <x v="1"/>
  </r>
  <r>
    <n v="1"/>
    <x v="1"/>
    <n v="76.142857142857139"/>
    <n v="87.714285714285708"/>
    <n v="11.571428571428569"/>
    <x v="1"/>
    <n v="196000"/>
    <n v="196000"/>
    <n v="0"/>
    <s v="As Budgeted"/>
    <x v="2"/>
  </r>
  <r>
    <n v="1"/>
    <x v="12"/>
    <n v="58.714285714285715"/>
    <n v="58.714285714285715"/>
    <n v="0"/>
    <x v="0"/>
    <n v="171000"/>
    <n v="278730"/>
    <n v="0.63"/>
    <s v="Over Budget"/>
    <x v="1"/>
  </r>
  <r>
    <n v="1"/>
    <x v="5"/>
    <n v="85.142857142857139"/>
    <n v="85.142857142857139"/>
    <n v="0"/>
    <x v="0"/>
    <n v="1324000"/>
    <n v="1324000"/>
    <n v="0"/>
    <s v="As Budgeted"/>
    <x v="4"/>
  </r>
  <r>
    <n v="1"/>
    <x v="8"/>
    <n v="27.428571428571427"/>
    <n v="27.428571428571427"/>
    <n v="0"/>
    <x v="0"/>
    <n v="234000"/>
    <n v="234000"/>
    <n v="0"/>
    <s v="As Budgeted"/>
    <x v="0"/>
  </r>
  <r>
    <n v="1"/>
    <x v="7"/>
    <n v="61"/>
    <n v="61"/>
    <n v="0"/>
    <x v="0"/>
    <n v="1830000"/>
    <n v="1830000"/>
    <n v="0"/>
    <s v="As Budgeted"/>
    <x v="0"/>
  </r>
  <r>
    <n v="1"/>
    <x v="3"/>
    <n v="54.571428571428569"/>
    <n v="54.571428571428569"/>
    <n v="0"/>
    <x v="0"/>
    <n v="392000"/>
    <n v="392000"/>
    <n v="0"/>
    <s v="As Budgeted"/>
    <x v="0"/>
  </r>
  <r>
    <n v="1"/>
    <x v="5"/>
    <n v="92.857142857142861"/>
    <n v="92.857142857142861"/>
    <n v="0"/>
    <x v="0"/>
    <n v="2161000"/>
    <n v="2161000"/>
    <n v="0"/>
    <s v="As Budgeted"/>
    <x v="1"/>
  </r>
  <r>
    <n v="1"/>
    <x v="9"/>
    <n v="47"/>
    <n v="47"/>
    <n v="0"/>
    <x v="0"/>
    <n v="2314000"/>
    <n v="2314000"/>
    <n v="0"/>
    <s v="As Budgeted"/>
    <x v="2"/>
  </r>
  <r>
    <n v="1"/>
    <x v="8"/>
    <n v="74.142857142857139"/>
    <n v="74.142857142857139"/>
    <n v="0"/>
    <x v="0"/>
    <n v="1369000"/>
    <n v="1369000"/>
    <n v="0"/>
    <s v="As Budgeted"/>
    <x v="0"/>
  </r>
  <r>
    <n v="1"/>
    <x v="12"/>
    <n v="80.428571428571431"/>
    <n v="80.428571428571431"/>
    <n v="0"/>
    <x v="0"/>
    <n v="145000"/>
    <n v="194300"/>
    <n v="0.34"/>
    <s v="Over Budget"/>
    <x v="0"/>
  </r>
  <r>
    <n v="1"/>
    <x v="13"/>
    <n v="90.285714285714292"/>
    <n v="90.285714285714292"/>
    <n v="0"/>
    <x v="0"/>
    <n v="2218000"/>
    <n v="2218000"/>
    <n v="0"/>
    <s v="As Budgeted"/>
    <x v="0"/>
  </r>
  <r>
    <n v="1"/>
    <x v="1"/>
    <n v="86.857142857142861"/>
    <n v="110.14285714285714"/>
    <n v="23.285714285714278"/>
    <x v="1"/>
    <n v="1492000"/>
    <n v="1492000"/>
    <n v="0"/>
    <s v="As Budgeted"/>
    <x v="3"/>
  </r>
  <r>
    <n v="1"/>
    <x v="8"/>
    <n v="81"/>
    <n v="81"/>
    <n v="0"/>
    <x v="0"/>
    <n v="1927000"/>
    <n v="1927000"/>
    <n v="0"/>
    <s v="As Budgeted"/>
    <x v="0"/>
  </r>
  <r>
    <n v="1"/>
    <x v="9"/>
    <n v="54.857142857142854"/>
    <n v="64.857142857142904"/>
    <n v="10"/>
    <x v="1"/>
    <n v="2161000"/>
    <n v="2161000"/>
    <n v="0"/>
    <s v="As Budgeted"/>
    <x v="3"/>
  </r>
  <r>
    <n v="1"/>
    <x v="12"/>
    <n v="38.285714285714285"/>
    <n v="38.285714285714285"/>
    <n v="0"/>
    <x v="0"/>
    <n v="1700000"/>
    <n v="1700000"/>
    <n v="0"/>
    <s v="As Budgeted"/>
    <x v="1"/>
  </r>
  <r>
    <n v="1"/>
    <x v="9"/>
    <n v="72.714285714285708"/>
    <n v="72.714285714285708"/>
    <n v="0"/>
    <x v="0"/>
    <n v="1781000"/>
    <n v="1781000"/>
    <n v="0"/>
    <s v="As Budgeted"/>
    <x v="0"/>
  </r>
  <r>
    <n v="1"/>
    <x v="8"/>
    <n v="32.428571428571431"/>
    <n v="32.428571428571431"/>
    <n v="0"/>
    <x v="0"/>
    <n v="1776000"/>
    <n v="1776000"/>
    <n v="0"/>
    <s v="As Budgeted"/>
    <x v="3"/>
  </r>
  <r>
    <n v="1"/>
    <x v="2"/>
    <n v="87.428571428571431"/>
    <n v="110.57142857142857"/>
    <n v="23.142857142857139"/>
    <x v="1"/>
    <n v="2121000"/>
    <n v="2121000"/>
    <n v="0"/>
    <s v="As Budgeted"/>
    <x v="3"/>
  </r>
  <r>
    <n v="1"/>
    <x v="12"/>
    <n v="30.142857142857142"/>
    <n v="30.142857142857142"/>
    <n v="0"/>
    <x v="0"/>
    <n v="274000"/>
    <n v="274000"/>
    <n v="0"/>
    <s v="As Budgeted"/>
    <x v="1"/>
  </r>
  <r>
    <n v="1"/>
    <x v="1"/>
    <n v="53.714285714285715"/>
    <n v="72"/>
    <n v="18.285714285714285"/>
    <x v="1"/>
    <n v="1514000"/>
    <n v="1514000"/>
    <n v="0"/>
    <s v="As Budgeted"/>
    <x v="0"/>
  </r>
  <r>
    <n v="1"/>
    <x v="5"/>
    <n v="50.714285714285715"/>
    <n v="50.714285714285715"/>
    <n v="0"/>
    <x v="0"/>
    <n v="1849000"/>
    <n v="1849000"/>
    <n v="0"/>
    <s v="As Budgeted"/>
    <x v="0"/>
  </r>
  <r>
    <n v="1"/>
    <x v="1"/>
    <n v="65.428571428571431"/>
    <n v="65.428571428571431"/>
    <n v="0"/>
    <x v="0"/>
    <n v="2437000"/>
    <n v="4337860"/>
    <n v="0.78"/>
    <s v="Over Budget"/>
    <x v="1"/>
  </r>
  <r>
    <n v="1"/>
    <x v="2"/>
    <n v="51.142857142857146"/>
    <n v="51.142857142857146"/>
    <n v="0"/>
    <x v="0"/>
    <n v="1405000"/>
    <n v="1405000"/>
    <n v="0"/>
    <s v="As Budgeted"/>
    <x v="4"/>
  </r>
  <r>
    <n v="1"/>
    <x v="0"/>
    <n v="53.571428571428569"/>
    <n v="53.571428571428569"/>
    <n v="0"/>
    <x v="0"/>
    <n v="2165000"/>
    <n v="2165000"/>
    <n v="0"/>
    <s v="As Budgeted"/>
    <x v="0"/>
  </r>
  <r>
    <n v="1"/>
    <x v="11"/>
    <n v="101.57142857142857"/>
    <n v="101.57142857142857"/>
    <n v="0"/>
    <x v="0"/>
    <n v="2024000"/>
    <n v="2024000"/>
    <n v="0"/>
    <s v="As Budgeted"/>
    <x v="2"/>
  </r>
  <r>
    <n v="1"/>
    <x v="6"/>
    <n v="35.142857142857146"/>
    <n v="35.142857142857146"/>
    <n v="0"/>
    <x v="0"/>
    <n v="898000"/>
    <n v="898000"/>
    <n v="0"/>
    <s v="As Budgeted"/>
    <x v="1"/>
  </r>
  <r>
    <n v="1"/>
    <x v="11"/>
    <n v="102.85714285714286"/>
    <n v="112.85714285714286"/>
    <n v="10"/>
    <x v="1"/>
    <n v="2386000"/>
    <n v="2386000"/>
    <n v="0"/>
    <s v="As Budgeted"/>
    <x v="2"/>
  </r>
  <r>
    <n v="1"/>
    <x v="2"/>
    <n v="36.714285714285715"/>
    <n v="58.428571428571431"/>
    <n v="21.714285714285715"/>
    <x v="1"/>
    <n v="553000"/>
    <n v="553000"/>
    <n v="0"/>
    <s v="As Budgeted"/>
    <x v="0"/>
  </r>
  <r>
    <n v="1"/>
    <x v="7"/>
    <n v="91.714285714285708"/>
    <n v="91.714285714285708"/>
    <n v="0"/>
    <x v="0"/>
    <n v="1544000"/>
    <n v="1544000"/>
    <n v="0"/>
    <s v="As Budgeted"/>
    <x v="3"/>
  </r>
  <r>
    <n v="1"/>
    <x v="14"/>
    <n v="87"/>
    <n v="106.14285714285714"/>
    <n v="19.142857142857139"/>
    <x v="1"/>
    <n v="883000"/>
    <n v="883000"/>
    <n v="0"/>
    <s v="As Budgeted"/>
    <x v="3"/>
  </r>
  <r>
    <n v="1"/>
    <x v="12"/>
    <n v="38.142857142857146"/>
    <n v="51.857142857142854"/>
    <n v="13.714285714285708"/>
    <x v="1"/>
    <n v="1028000"/>
    <n v="1028000"/>
    <n v="0"/>
    <s v="As Budgeted"/>
    <x v="3"/>
  </r>
  <r>
    <n v="1"/>
    <x v="11"/>
    <n v="84.857142857142861"/>
    <n v="84.857142857142861"/>
    <n v="0"/>
    <x v="0"/>
    <n v="925000"/>
    <n v="925000"/>
    <n v="0"/>
    <s v="As Budgeted"/>
    <x v="4"/>
  </r>
  <r>
    <n v="1"/>
    <x v="12"/>
    <n v="42.428571428571431"/>
    <n v="56.428571428571431"/>
    <n v="14"/>
    <x v="1"/>
    <n v="1543000"/>
    <n v="1543000"/>
    <n v="0"/>
    <s v="As Budgeted"/>
    <x v="0"/>
  </r>
  <r>
    <n v="1"/>
    <x v="0"/>
    <n v="79"/>
    <n v="79"/>
    <n v="0"/>
    <x v="0"/>
    <n v="1688000"/>
    <n v="1941199.9999999998"/>
    <n v="0.14999999999999986"/>
    <s v="Over Budget"/>
    <x v="4"/>
  </r>
  <r>
    <n v="1"/>
    <x v="7"/>
    <n v="104.57142857142857"/>
    <n v="104.57142857142857"/>
    <n v="0"/>
    <x v="0"/>
    <n v="542000"/>
    <n v="601620"/>
    <n v="0.11"/>
    <s v="Over Budget"/>
    <x v="1"/>
  </r>
  <r>
    <n v="1"/>
    <x v="4"/>
    <n v="61"/>
    <n v="61"/>
    <n v="0"/>
    <x v="0"/>
    <n v="964000"/>
    <n v="964000"/>
    <n v="0"/>
    <s v="As Budgeted"/>
    <x v="2"/>
  </r>
  <r>
    <n v="1"/>
    <x v="14"/>
    <n v="34.285714285714285"/>
    <n v="56.571428571428569"/>
    <n v="22.285714285714285"/>
    <x v="1"/>
    <n v="1254000"/>
    <n v="1254000"/>
    <n v="0"/>
    <s v="As Budgeted"/>
    <x v="2"/>
  </r>
  <r>
    <n v="1"/>
    <x v="12"/>
    <n v="85.714285714285708"/>
    <n v="85.714285714285708"/>
    <n v="0"/>
    <x v="0"/>
    <n v="1827000"/>
    <n v="1827000"/>
    <n v="0"/>
    <s v="As Budgeted"/>
    <x v="1"/>
  </r>
  <r>
    <n v="1"/>
    <x v="0"/>
    <n v="54.571428571428569"/>
    <n v="54.571428571428569"/>
    <n v="0"/>
    <x v="0"/>
    <n v="2277000"/>
    <n v="2277000"/>
    <n v="0"/>
    <s v="As Budgeted"/>
    <x v="2"/>
  </r>
  <r>
    <n v="1"/>
    <x v="13"/>
    <n v="66.857142857142861"/>
    <n v="86.285714285714292"/>
    <n v="19.428571428571431"/>
    <x v="1"/>
    <n v="1662000"/>
    <n v="1662000"/>
    <n v="0"/>
    <s v="As Budgeted"/>
    <x v="4"/>
  </r>
  <r>
    <n v="1"/>
    <x v="5"/>
    <n v="103.28571428571429"/>
    <n v="103.28571428571429"/>
    <n v="0"/>
    <x v="0"/>
    <n v="2234000"/>
    <n v="2234000"/>
    <n v="0"/>
    <s v="As Budgeted"/>
    <x v="1"/>
  </r>
  <r>
    <n v="1"/>
    <x v="3"/>
    <n v="73.142857142857139"/>
    <n v="73.142857142857139"/>
    <n v="0"/>
    <x v="0"/>
    <n v="2279000"/>
    <n v="2985490"/>
    <n v="0.31"/>
    <s v="Over Budget"/>
    <x v="4"/>
  </r>
  <r>
    <n v="1"/>
    <x v="2"/>
    <n v="70.857142857142861"/>
    <n v="70.857142857142861"/>
    <n v="0"/>
    <x v="0"/>
    <n v="651000"/>
    <n v="651000"/>
    <n v="0"/>
    <s v="As Budgeted"/>
    <x v="3"/>
  </r>
  <r>
    <n v="1"/>
    <x v="3"/>
    <n v="26"/>
    <n v="26"/>
    <n v="0"/>
    <x v="0"/>
    <n v="2129000"/>
    <n v="2129000"/>
    <n v="0"/>
    <s v="As Budgeted"/>
    <x v="2"/>
  </r>
  <r>
    <n v="1"/>
    <x v="3"/>
    <n v="97.428571428571431"/>
    <n v="97.428571428571431"/>
    <n v="0"/>
    <x v="0"/>
    <n v="2319000"/>
    <n v="3362550"/>
    <n v="0.45"/>
    <s v="Over Budget"/>
    <x v="4"/>
  </r>
  <r>
    <n v="1"/>
    <x v="14"/>
    <n v="25.857142857142858"/>
    <n v="25.857142857142858"/>
    <n v="0"/>
    <x v="0"/>
    <n v="686000"/>
    <n v="1049580"/>
    <n v="0.53"/>
    <s v="Over Budget"/>
    <x v="1"/>
  </r>
  <r>
    <n v="1"/>
    <x v="12"/>
    <n v="85.285714285714292"/>
    <n v="96"/>
    <n v="10.714285714285708"/>
    <x v="1"/>
    <n v="1092000"/>
    <n v="1092000"/>
    <n v="0"/>
    <s v="As Budgeted"/>
    <x v="1"/>
  </r>
  <r>
    <n v="1"/>
    <x v="7"/>
    <n v="55.142857142857146"/>
    <n v="55.142857142857146"/>
    <n v="0"/>
    <x v="0"/>
    <n v="1709000"/>
    <n v="1709000"/>
    <n v="0"/>
    <s v="As Budgeted"/>
    <x v="1"/>
  </r>
  <r>
    <n v="1"/>
    <x v="0"/>
    <n v="93.571428571428569"/>
    <n v="93.571428571428569"/>
    <n v="0"/>
    <x v="0"/>
    <n v="785000"/>
    <n v="785000"/>
    <n v="0"/>
    <s v="As Budgeted"/>
    <x v="4"/>
  </r>
  <r>
    <n v="1"/>
    <x v="2"/>
    <n v="81.714285714285708"/>
    <n v="81.714285714285708"/>
    <n v="0"/>
    <x v="0"/>
    <n v="1043000"/>
    <n v="1710520.0000000002"/>
    <n v="0.64000000000000024"/>
    <s v="Over Budget"/>
    <x v="3"/>
  </r>
  <r>
    <n v="1"/>
    <x v="4"/>
    <n v="77.571428571428569"/>
    <n v="77.571428571428569"/>
    <n v="0"/>
    <x v="0"/>
    <n v="1067000"/>
    <n v="1067000"/>
    <n v="0"/>
    <s v="As Budgeted"/>
    <x v="2"/>
  </r>
  <r>
    <n v="1"/>
    <x v="1"/>
    <n v="83.285714285714292"/>
    <n v="83.285714285714292"/>
    <n v="0"/>
    <x v="0"/>
    <n v="987000"/>
    <n v="996870"/>
    <n v="0.01"/>
    <s v="As Budgeted"/>
    <x v="1"/>
  </r>
  <r>
    <n v="1"/>
    <x v="5"/>
    <n v="103.28571428571429"/>
    <n v="103.28571428571429"/>
    <n v="0"/>
    <x v="0"/>
    <n v="1414000"/>
    <n v="1414000"/>
    <n v="0"/>
    <s v="As Budgeted"/>
    <x v="0"/>
  </r>
  <r>
    <n v="1"/>
    <x v="0"/>
    <n v="82.714285714285708"/>
    <n v="82.714285714285708"/>
    <n v="0"/>
    <x v="0"/>
    <n v="2355000"/>
    <n v="2355000"/>
    <n v="0"/>
    <s v="As Budgeted"/>
    <x v="0"/>
  </r>
  <r>
    <n v="1"/>
    <x v="4"/>
    <n v="91.714285714285708"/>
    <n v="91.714285714285708"/>
    <n v="0"/>
    <x v="0"/>
    <n v="622000"/>
    <n v="622000"/>
    <n v="0"/>
    <s v="As Budgeted"/>
    <x v="4"/>
  </r>
  <r>
    <n v="1"/>
    <x v="7"/>
    <n v="56.428571428571431"/>
    <n v="56.428571428571431"/>
    <n v="0"/>
    <x v="0"/>
    <n v="1721000"/>
    <n v="2822440"/>
    <n v="0.64"/>
    <s v="Over Budget"/>
    <x v="1"/>
  </r>
  <r>
    <n v="1"/>
    <x v="7"/>
    <n v="81.428571428571431"/>
    <n v="88.428571428571431"/>
    <n v="7"/>
    <x v="1"/>
    <n v="1960000"/>
    <n v="1960000"/>
    <n v="0"/>
    <s v="As Budgeted"/>
    <x v="3"/>
  </r>
  <r>
    <n v="1"/>
    <x v="1"/>
    <n v="84.142857142857139"/>
    <n v="102.14285714285714"/>
    <n v="18"/>
    <x v="1"/>
    <n v="1101000"/>
    <n v="1101000"/>
    <n v="0"/>
    <s v="As Budgeted"/>
    <x v="3"/>
  </r>
  <r>
    <n v="1"/>
    <x v="5"/>
    <n v="95.857142857142861"/>
    <n v="95.857142857142861"/>
    <n v="0"/>
    <x v="0"/>
    <n v="2257000"/>
    <n v="2257000"/>
    <n v="0"/>
    <s v="As Budgeted"/>
    <x v="0"/>
  </r>
  <r>
    <n v="1"/>
    <x v="11"/>
    <n v="69.428571428571431"/>
    <n v="69.428571428571431"/>
    <n v="0"/>
    <x v="0"/>
    <n v="1984000"/>
    <n v="2023680"/>
    <n v="0.02"/>
    <s v="As Budgeted"/>
    <x v="0"/>
  </r>
  <r>
    <n v="1"/>
    <x v="7"/>
    <n v="94.142857142857139"/>
    <n v="94.142857142857139"/>
    <n v="0"/>
    <x v="0"/>
    <n v="1691000"/>
    <n v="1691000"/>
    <n v="0"/>
    <s v="As Budgeted"/>
    <x v="0"/>
  </r>
  <r>
    <n v="1"/>
    <x v="9"/>
    <n v="51.142857142857146"/>
    <n v="56.428571428571431"/>
    <n v="5.2857142857142847"/>
    <x v="1"/>
    <n v="1977000"/>
    <n v="1977000"/>
    <n v="0"/>
    <s v="As Budgeted"/>
    <x v="0"/>
  </r>
  <r>
    <n v="1"/>
    <x v="8"/>
    <n v="74.857142857142861"/>
    <n v="84.571428571428569"/>
    <n v="9.7142857142857082"/>
    <x v="1"/>
    <n v="2131000"/>
    <n v="4070210.0000000005"/>
    <n v="0.91000000000000025"/>
    <s v="Over Budget"/>
    <x v="0"/>
  </r>
  <r>
    <n v="1"/>
    <x v="14"/>
    <n v="71.571428571428569"/>
    <n v="86.571428571428569"/>
    <n v="15"/>
    <x v="1"/>
    <n v="1000000"/>
    <n v="1000000"/>
    <n v="0"/>
    <s v="As Budgeted"/>
    <x v="3"/>
  </r>
  <r>
    <n v="1"/>
    <x v="8"/>
    <n v="60"/>
    <n v="60"/>
    <n v="0"/>
    <x v="0"/>
    <n v="2130000"/>
    <n v="2130000"/>
    <n v="0"/>
    <s v="As Budgeted"/>
    <x v="0"/>
  </r>
  <r>
    <n v="1"/>
    <x v="11"/>
    <n v="69.428571428571431"/>
    <n v="69.428571428571431"/>
    <n v="0"/>
    <x v="0"/>
    <n v="2189000"/>
    <n v="2189000"/>
    <n v="0"/>
    <s v="As Budgeted"/>
    <x v="3"/>
  </r>
  <r>
    <n v="1"/>
    <x v="5"/>
    <n v="92"/>
    <n v="92"/>
    <n v="0"/>
    <x v="0"/>
    <n v="940000"/>
    <n v="940000"/>
    <n v="0"/>
    <s v="As Budgeted"/>
    <x v="1"/>
  </r>
  <r>
    <n v="1"/>
    <x v="7"/>
    <n v="38.857142857142854"/>
    <n v="49.428571428571431"/>
    <n v="10.571428571428577"/>
    <x v="1"/>
    <n v="693000"/>
    <n v="1108800"/>
    <n v="0.6"/>
    <s v="Over Budget"/>
    <x v="0"/>
  </r>
  <r>
    <n v="1"/>
    <x v="13"/>
    <n v="29.142857142857142"/>
    <n v="29.142857142857142"/>
    <n v="0"/>
    <x v="0"/>
    <n v="1598000"/>
    <n v="1598000"/>
    <n v="0"/>
    <s v="As Budgeted"/>
    <x v="1"/>
  </r>
  <r>
    <n v="1"/>
    <x v="3"/>
    <n v="68.285714285714292"/>
    <n v="68.285714285714292"/>
    <n v="0"/>
    <x v="0"/>
    <n v="1204000"/>
    <n v="1204000"/>
    <n v="0"/>
    <s v="As Budgeted"/>
    <x v="4"/>
  </r>
  <r>
    <n v="1"/>
    <x v="0"/>
    <n v="26.142857142857142"/>
    <n v="26.142857142857142"/>
    <n v="0"/>
    <x v="0"/>
    <n v="1285000"/>
    <n v="1285000"/>
    <n v="0"/>
    <s v="As Budgeted"/>
    <x v="3"/>
  </r>
  <r>
    <n v="1"/>
    <x v="12"/>
    <n v="73.714285714285708"/>
    <n v="73.714285714285708"/>
    <n v="0"/>
    <x v="0"/>
    <n v="1642000"/>
    <n v="1642000"/>
    <n v="0"/>
    <s v="As Budgeted"/>
    <x v="1"/>
  </r>
  <r>
    <n v="1"/>
    <x v="8"/>
    <n v="103.85714285714286"/>
    <n v="103.85714285714286"/>
    <n v="0"/>
    <x v="0"/>
    <n v="320000"/>
    <n v="320000"/>
    <n v="0"/>
    <s v="As Budgeted"/>
    <x v="4"/>
  </r>
  <r>
    <n v="1"/>
    <x v="9"/>
    <n v="106.71428571428571"/>
    <n v="106.71428571428571"/>
    <n v="0"/>
    <x v="0"/>
    <n v="1056000"/>
    <n v="1056000"/>
    <n v="0"/>
    <s v="As Budgeted"/>
    <x v="0"/>
  </r>
  <r>
    <n v="1"/>
    <x v="10"/>
    <n v="92.571428571428569"/>
    <n v="116.14285714285714"/>
    <n v="23.571428571428569"/>
    <x v="1"/>
    <n v="1291000"/>
    <n v="1291000"/>
    <n v="0"/>
    <s v="As Budgeted"/>
    <x v="4"/>
  </r>
  <r>
    <n v="1"/>
    <x v="5"/>
    <n v="87.285714285714292"/>
    <n v="87.285714285714292"/>
    <n v="0"/>
    <x v="0"/>
    <n v="2168000"/>
    <n v="2168000"/>
    <n v="0"/>
    <s v="As Budgeted"/>
    <x v="1"/>
  </r>
  <r>
    <n v="1"/>
    <x v="7"/>
    <n v="73.571428571428569"/>
    <n v="73.571428571428569"/>
    <n v="0"/>
    <x v="0"/>
    <n v="1869000"/>
    <n v="1869000"/>
    <n v="0"/>
    <s v="As Budgeted"/>
    <x v="4"/>
  </r>
  <r>
    <n v="1"/>
    <x v="13"/>
    <n v="80.428571428571402"/>
    <n v="90.428571428571402"/>
    <n v="10"/>
    <x v="1"/>
    <n v="1181000"/>
    <n v="1181000"/>
    <n v="0"/>
    <s v="As Budgeted"/>
    <x v="3"/>
  </r>
  <r>
    <n v="1"/>
    <x v="9"/>
    <n v="96.285714285714292"/>
    <n v="96.285714285714292"/>
    <n v="0"/>
    <x v="0"/>
    <n v="599000"/>
    <n v="1084190"/>
    <n v="0.81"/>
    <s v="Over Budget"/>
    <x v="0"/>
  </r>
  <r>
    <n v="1"/>
    <x v="0"/>
    <n v="47.857142857142854"/>
    <n v="47.857142857142854"/>
    <n v="0"/>
    <x v="0"/>
    <n v="180000"/>
    <n v="253800"/>
    <n v="0.41"/>
    <s v="Over Budget"/>
    <x v="1"/>
  </r>
  <r>
    <n v="1"/>
    <x v="3"/>
    <n v="82.857142857142861"/>
    <n v="82.285714285714292"/>
    <n v="-0.5714285714285694"/>
    <x v="0"/>
    <n v="1070000"/>
    <n v="1070000"/>
    <n v="0"/>
    <s v="As Budgeted"/>
    <x v="4"/>
  </r>
  <r>
    <n v="1"/>
    <x v="12"/>
    <n v="36.428571428571431"/>
    <n v="36.428571428571431"/>
    <n v="0"/>
    <x v="0"/>
    <n v="2034000"/>
    <n v="2034000"/>
    <n v="0"/>
    <s v="As Budgeted"/>
    <x v="1"/>
  </r>
  <r>
    <n v="1"/>
    <x v="6"/>
    <n v="60.571428571428569"/>
    <n v="60.571428571428569"/>
    <n v="0"/>
    <x v="0"/>
    <n v="647000"/>
    <n v="647000"/>
    <n v="0"/>
    <s v="As Budgeted"/>
    <x v="2"/>
  </r>
  <r>
    <n v="1"/>
    <x v="9"/>
    <n v="56"/>
    <n v="56"/>
    <n v="0"/>
    <x v="0"/>
    <n v="1072000"/>
    <n v="1072000"/>
    <n v="0"/>
    <s v="As Budgeted"/>
    <x v="4"/>
  </r>
  <r>
    <n v="1"/>
    <x v="13"/>
    <n v="100.71428571428571"/>
    <n v="100.71428571428571"/>
    <n v="0"/>
    <x v="0"/>
    <n v="463000"/>
    <n v="463000"/>
    <n v="0"/>
    <s v="As Budgeted"/>
    <x v="4"/>
  </r>
  <r>
    <n v="1"/>
    <x v="11"/>
    <n v="71.142857142857139"/>
    <n v="81.571428571428569"/>
    <n v="10.428571428571431"/>
    <x v="1"/>
    <n v="144000"/>
    <n v="144000"/>
    <n v="0"/>
    <s v="As Budgeted"/>
    <x v="4"/>
  </r>
  <r>
    <n v="1"/>
    <x v="12"/>
    <n v="60"/>
    <n v="60"/>
    <n v="0"/>
    <x v="0"/>
    <n v="668000"/>
    <n v="668000"/>
    <n v="0"/>
    <s v="As Budgeted"/>
    <x v="2"/>
  </r>
  <r>
    <n v="1"/>
    <x v="2"/>
    <n v="41.428571428571431"/>
    <n v="41.428571428571431"/>
    <n v="0"/>
    <x v="0"/>
    <n v="128000"/>
    <n v="128000"/>
    <n v="0"/>
    <s v="As Budgeted"/>
    <x v="1"/>
  </r>
  <r>
    <n v="1"/>
    <x v="4"/>
    <n v="106.57142857142857"/>
    <n v="106.57142857142857"/>
    <n v="0"/>
    <x v="0"/>
    <n v="566000"/>
    <n v="566000"/>
    <n v="0"/>
    <s v="As Budgeted"/>
    <x v="1"/>
  </r>
  <r>
    <n v="1"/>
    <x v="3"/>
    <n v="45"/>
    <n v="45"/>
    <n v="0"/>
    <x v="0"/>
    <n v="1934000"/>
    <n v="1934000"/>
    <n v="0"/>
    <s v="As Budgeted"/>
    <x v="4"/>
  </r>
  <r>
    <n v="1"/>
    <x v="5"/>
    <n v="78.142857142857139"/>
    <n v="78.142857142857139"/>
    <n v="0"/>
    <x v="0"/>
    <n v="928000"/>
    <n v="928000"/>
    <n v="0"/>
    <s v="As Budgeted"/>
    <x v="3"/>
  </r>
  <r>
    <n v="1"/>
    <x v="5"/>
    <n v="58"/>
    <n v="62"/>
    <n v="4"/>
    <x v="1"/>
    <n v="310000"/>
    <n v="310000"/>
    <n v="0"/>
    <s v="As Budgeted"/>
    <x v="2"/>
  </r>
  <r>
    <n v="1"/>
    <x v="0"/>
    <n v="95.857142857142861"/>
    <n v="120.57142857142857"/>
    <n v="24.714285714285708"/>
    <x v="1"/>
    <n v="2356000"/>
    <n v="2356000"/>
    <n v="0"/>
    <s v="As Budgeted"/>
    <x v="3"/>
  </r>
  <r>
    <n v="1"/>
    <x v="7"/>
    <n v="59.428571428571431"/>
    <n v="59.428571428571431"/>
    <n v="0"/>
    <x v="0"/>
    <n v="258000"/>
    <n v="258000"/>
    <n v="0"/>
    <s v="As Budgeted"/>
    <x v="3"/>
  </r>
  <r>
    <n v="1"/>
    <x v="10"/>
    <n v="72.142857142857139"/>
    <n v="93"/>
    <n v="20.857142857142861"/>
    <x v="1"/>
    <n v="505000"/>
    <n v="707000"/>
    <n v="0.4"/>
    <s v="Over Budget"/>
    <x v="2"/>
  </r>
  <r>
    <n v="1"/>
    <x v="3"/>
    <n v="99.285714285714292"/>
    <n v="99.285714285714292"/>
    <n v="0"/>
    <x v="0"/>
    <n v="1285000"/>
    <n v="1285000"/>
    <n v="0"/>
    <s v="As Budgeted"/>
    <x v="0"/>
  </r>
  <r>
    <n v="1"/>
    <x v="9"/>
    <n v="64.142857142857139"/>
    <n v="66"/>
    <n v="1.8571428571428612"/>
    <x v="0"/>
    <n v="1183000"/>
    <n v="1183000"/>
    <n v="0"/>
    <s v="As Budgeted"/>
    <x v="3"/>
  </r>
  <r>
    <n v="1"/>
    <x v="8"/>
    <n v="47.285714285714285"/>
    <n v="47.285714285714285"/>
    <n v="0"/>
    <x v="0"/>
    <n v="1239000"/>
    <n v="1239000"/>
    <n v="0"/>
    <s v="As Budgeted"/>
    <x v="4"/>
  </r>
  <r>
    <n v="1"/>
    <x v="11"/>
    <n v="68.428571428571431"/>
    <n v="68.428571428571431"/>
    <n v="0"/>
    <x v="0"/>
    <n v="398000"/>
    <n v="398000"/>
    <n v="0"/>
    <s v="As Budgeted"/>
    <x v="4"/>
  </r>
  <r>
    <n v="1"/>
    <x v="5"/>
    <n v="48.571428571428569"/>
    <n v="48.571428571428569"/>
    <n v="0"/>
    <x v="0"/>
    <n v="149000"/>
    <n v="149000"/>
    <n v="0"/>
    <s v="As Budgeted"/>
    <x v="3"/>
  </r>
  <r>
    <n v="1"/>
    <x v="1"/>
    <n v="41.571428571428569"/>
    <n v="41.571428571428569"/>
    <n v="0"/>
    <x v="0"/>
    <n v="1964000"/>
    <n v="1964000"/>
    <n v="0"/>
    <s v="As Budgeted"/>
    <x v="4"/>
  </r>
  <r>
    <n v="1"/>
    <x v="12"/>
    <n v="90.428571428571431"/>
    <n v="90.428571428571431"/>
    <n v="0"/>
    <x v="0"/>
    <n v="2295000"/>
    <n v="2295000"/>
    <n v="0"/>
    <s v="As Budgeted"/>
    <x v="1"/>
  </r>
  <r>
    <n v="1"/>
    <x v="8"/>
    <n v="87"/>
    <n v="103.57142857142857"/>
    <n v="16.571428571428569"/>
    <x v="1"/>
    <n v="398000"/>
    <n v="398000"/>
    <n v="0"/>
    <s v="As Budgeted"/>
    <x v="4"/>
  </r>
  <r>
    <n v="1"/>
    <x v="11"/>
    <n v="66.428571428571431"/>
    <n v="66.428571428571431"/>
    <n v="0"/>
    <x v="0"/>
    <n v="357000"/>
    <n v="357000"/>
    <n v="0"/>
    <s v="As Budgeted"/>
    <x v="1"/>
  </r>
  <r>
    <n v="1"/>
    <x v="3"/>
    <n v="68.571428571428569"/>
    <n v="68.571428571428569"/>
    <n v="0"/>
    <x v="0"/>
    <n v="1861000"/>
    <n v="1861000"/>
    <n v="0"/>
    <s v="As Budgeted"/>
    <x v="2"/>
  </r>
  <r>
    <n v="1"/>
    <x v="2"/>
    <n v="44.714285714285715"/>
    <n v="44.714285714285715"/>
    <n v="0"/>
    <x v="0"/>
    <n v="813000"/>
    <n v="813000"/>
    <n v="0"/>
    <s v="As Budgeted"/>
    <x v="0"/>
  </r>
  <r>
    <n v="1"/>
    <x v="3"/>
    <n v="76.142857142857139"/>
    <n v="76.142857142857139"/>
    <n v="0"/>
    <x v="0"/>
    <n v="1322000"/>
    <n v="1322000"/>
    <n v="0"/>
    <s v="As Budgeted"/>
    <x v="4"/>
  </r>
  <r>
    <n v="1"/>
    <x v="0"/>
    <n v="53.428571428571431"/>
    <n v="53.428571428571431"/>
    <n v="0"/>
    <x v="0"/>
    <n v="1672000"/>
    <n v="1672000"/>
    <n v="0"/>
    <s v="As Budgeted"/>
    <x v="1"/>
  </r>
  <r>
    <n v="1"/>
    <x v="12"/>
    <n v="57.571428571428569"/>
    <n v="57.571428571428569"/>
    <n v="0"/>
    <x v="0"/>
    <n v="996000"/>
    <n v="996000"/>
    <n v="0"/>
    <s v="As Budgeted"/>
    <x v="2"/>
  </r>
  <r>
    <n v="1"/>
    <x v="13"/>
    <n v="84.571428571428569"/>
    <n v="102.57142857142857"/>
    <n v="18"/>
    <x v="1"/>
    <n v="764000"/>
    <n v="764000"/>
    <n v="0"/>
    <s v="As Budgeted"/>
    <x v="1"/>
  </r>
  <r>
    <n v="1"/>
    <x v="14"/>
    <n v="58.142857142857146"/>
    <n v="58.142857142857146"/>
    <n v="0"/>
    <x v="0"/>
    <n v="1024000"/>
    <n v="1024000"/>
    <n v="0"/>
    <s v="As Budgeted"/>
    <x v="0"/>
  </r>
  <r>
    <n v="1"/>
    <x v="8"/>
    <n v="38.857142857142854"/>
    <n v="38.857142857142854"/>
    <n v="0"/>
    <x v="0"/>
    <n v="2012000"/>
    <n v="3038120"/>
    <n v="0.51"/>
    <s v="Over Budget"/>
    <x v="4"/>
  </r>
  <r>
    <n v="1"/>
    <x v="5"/>
    <n v="85.714285714285708"/>
    <n v="85.714285714285708"/>
    <n v="0"/>
    <x v="0"/>
    <n v="2490000"/>
    <n v="2490000"/>
    <n v="0"/>
    <s v="As Budgeted"/>
    <x v="3"/>
  </r>
  <r>
    <n v="1"/>
    <x v="1"/>
    <n v="31.857142857142858"/>
    <n v="31.857142857142858"/>
    <n v="0"/>
    <x v="0"/>
    <n v="1477000"/>
    <n v="1772400"/>
    <n v="0.2"/>
    <s v="Over Budget"/>
    <x v="4"/>
  </r>
  <r>
    <n v="1"/>
    <x v="7"/>
    <n v="60"/>
    <n v="60"/>
    <n v="0"/>
    <x v="0"/>
    <n v="372000"/>
    <n v="457560"/>
    <n v="0.23"/>
    <s v="Over Budget"/>
    <x v="1"/>
  </r>
  <r>
    <n v="1"/>
    <x v="14"/>
    <n v="32"/>
    <n v="32"/>
    <n v="0"/>
    <x v="0"/>
    <n v="690000"/>
    <n v="855600"/>
    <n v="0.24"/>
    <s v="Over Budget"/>
    <x v="4"/>
  </r>
  <r>
    <n v="1"/>
    <x v="5"/>
    <n v="47.142857142857146"/>
    <n v="47.142857142857146"/>
    <n v="0"/>
    <x v="0"/>
    <n v="897000"/>
    <n v="897000"/>
    <n v="0"/>
    <s v="As Budgeted"/>
    <x v="3"/>
  </r>
  <r>
    <n v="1"/>
    <x v="0"/>
    <n v="55.428571428571431"/>
    <n v="55.428571428571431"/>
    <n v="0"/>
    <x v="0"/>
    <n v="743000"/>
    <n v="1307680"/>
    <n v="0.76"/>
    <s v="Over Budget"/>
    <x v="1"/>
  </r>
  <r>
    <n v="1"/>
    <x v="8"/>
    <n v="103.28571428571429"/>
    <n v="103.28571428571429"/>
    <n v="0"/>
    <x v="0"/>
    <n v="1990000"/>
    <n v="1990000"/>
    <n v="0"/>
    <s v="As Budgeted"/>
    <x v="3"/>
  </r>
  <r>
    <n v="1"/>
    <x v="5"/>
    <n v="64.571428571428569"/>
    <n v="64.571428571428569"/>
    <n v="0"/>
    <x v="0"/>
    <n v="661000"/>
    <n v="1097260"/>
    <n v="0.66"/>
    <s v="Over Budget"/>
    <x v="0"/>
  </r>
  <r>
    <n v="1"/>
    <x v="12"/>
    <n v="106.14285714285714"/>
    <n v="106.14285714285714"/>
    <n v="0"/>
    <x v="0"/>
    <n v="379000"/>
    <n v="379000"/>
    <n v="0"/>
    <s v="As Budgeted"/>
    <x v="0"/>
  </r>
  <r>
    <n v="1"/>
    <x v="14"/>
    <n v="52.571428571428569"/>
    <n v="52.571428571428569"/>
    <n v="0"/>
    <x v="0"/>
    <n v="1312000"/>
    <n v="1312000"/>
    <n v="0"/>
    <s v="As Budgeted"/>
    <x v="0"/>
  </r>
  <r>
    <n v="1"/>
    <x v="5"/>
    <n v="73.428571428571431"/>
    <n v="73.428571428571431"/>
    <n v="0"/>
    <x v="0"/>
    <n v="480000"/>
    <n v="480000"/>
    <n v="0"/>
    <s v="As Budgeted"/>
    <x v="4"/>
  </r>
  <r>
    <n v="1"/>
    <x v="4"/>
    <n v="83.571428571428569"/>
    <n v="83.571428571428569"/>
    <n v="0"/>
    <x v="0"/>
    <n v="2175000"/>
    <n v="2175000"/>
    <n v="0"/>
    <s v="As Budgeted"/>
    <x v="2"/>
  </r>
  <r>
    <n v="1"/>
    <x v="11"/>
    <n v="55.714285714285715"/>
    <n v="55.714285714285715"/>
    <n v="0"/>
    <x v="0"/>
    <n v="1578000"/>
    <n v="1578000"/>
    <n v="0"/>
    <s v="As Budgeted"/>
    <x v="3"/>
  </r>
  <r>
    <n v="1"/>
    <x v="0"/>
    <n v="57.857142857142854"/>
    <n v="56.142857142857146"/>
    <n v="-1.7142857142857082"/>
    <x v="0"/>
    <n v="415000"/>
    <n v="415000"/>
    <n v="0"/>
    <s v="As Budgeted"/>
    <x v="0"/>
  </r>
  <r>
    <n v="1"/>
    <x v="9"/>
    <n v="69.571428571428569"/>
    <n v="69.571428571428569"/>
    <n v="0"/>
    <x v="0"/>
    <n v="1647000"/>
    <n v="1647000"/>
    <n v="0"/>
    <s v="As Budgeted"/>
    <x v="1"/>
  </r>
  <r>
    <n v="1"/>
    <x v="5"/>
    <n v="92.857142857142861"/>
    <n v="91.857142857142861"/>
    <n v="-1"/>
    <x v="0"/>
    <n v="1454000"/>
    <n v="2500880"/>
    <n v="0.72"/>
    <s v="Over Budget"/>
    <x v="0"/>
  </r>
  <r>
    <n v="1"/>
    <x v="3"/>
    <n v="99.714285714285708"/>
    <n v="99.714285714285708"/>
    <n v="0"/>
    <x v="0"/>
    <n v="1153000"/>
    <n v="1153000"/>
    <n v="0"/>
    <s v="As Budgeted"/>
    <x v="2"/>
  </r>
  <r>
    <n v="1"/>
    <x v="8"/>
    <n v="36.857142857142854"/>
    <n v="36.857142857142854"/>
    <n v="0"/>
    <x v="0"/>
    <n v="1488000"/>
    <n v="1488000"/>
    <n v="0"/>
    <s v="As Budgeted"/>
    <x v="3"/>
  </r>
  <r>
    <n v="1"/>
    <x v="5"/>
    <n v="89.428571428571431"/>
    <n v="89.428571428571431"/>
    <n v="0"/>
    <x v="0"/>
    <n v="1070000"/>
    <n v="1262600"/>
    <n v="0.18"/>
    <s v="Over Budget"/>
    <x v="1"/>
  </r>
  <r>
    <n v="1"/>
    <x v="4"/>
    <n v="60.285714285714285"/>
    <n v="60"/>
    <n v="-0.2857142857142847"/>
    <x v="0"/>
    <n v="960000"/>
    <n v="1862400"/>
    <n v="0.94"/>
    <s v="Over Budget"/>
    <x v="4"/>
  </r>
  <r>
    <n v="1"/>
    <x v="2"/>
    <n v="46.571428571428569"/>
    <n v="46.571428571428569"/>
    <n v="0"/>
    <x v="0"/>
    <n v="1646000"/>
    <n v="1646000"/>
    <n v="0"/>
    <s v="As Budgeted"/>
    <x v="4"/>
  </r>
  <r>
    <n v="1"/>
    <x v="2"/>
    <n v="48.714285714285715"/>
    <n v="48.714285714285715"/>
    <n v="0"/>
    <x v="0"/>
    <n v="1515000"/>
    <n v="1515000"/>
    <n v="0"/>
    <s v="As Budgeted"/>
    <x v="3"/>
  </r>
  <r>
    <n v="1"/>
    <x v="10"/>
    <n v="97.142857142857139"/>
    <n v="97.142857142857139"/>
    <n v="0"/>
    <x v="0"/>
    <n v="720000"/>
    <n v="720000"/>
    <n v="0"/>
    <s v="As Budgeted"/>
    <x v="0"/>
  </r>
  <r>
    <n v="1"/>
    <x v="12"/>
    <n v="57.857142857142854"/>
    <n v="67.571428571428569"/>
    <n v="9.7142857142857153"/>
    <x v="1"/>
    <n v="1375000"/>
    <n v="1375000"/>
    <n v="0"/>
    <s v="As Budgeted"/>
    <x v="0"/>
  </r>
  <r>
    <n v="1"/>
    <x v="8"/>
    <n v="50.428571428571431"/>
    <n v="50.428571428571431"/>
    <n v="0"/>
    <x v="0"/>
    <n v="1381000"/>
    <n v="1381000"/>
    <n v="0"/>
    <s v="As Budgeted"/>
    <x v="2"/>
  </r>
  <r>
    <n v="1"/>
    <x v="12"/>
    <n v="65.714285714285708"/>
    <n v="82.714285714285708"/>
    <n v="17"/>
    <x v="1"/>
    <n v="1665000"/>
    <n v="2680650"/>
    <n v="0.61"/>
    <s v="Over Budget"/>
    <x v="1"/>
  </r>
  <r>
    <n v="1"/>
    <x v="8"/>
    <n v="59.142857142857146"/>
    <n v="59.142857142857146"/>
    <n v="0"/>
    <x v="0"/>
    <n v="594000"/>
    <n v="594000"/>
    <n v="0"/>
    <s v="As Budgeted"/>
    <x v="4"/>
  </r>
  <r>
    <n v="1"/>
    <x v="9"/>
    <n v="62.857142857142854"/>
    <n v="62.857142857142854"/>
    <n v="0"/>
    <x v="0"/>
    <n v="1474000"/>
    <n v="1474000"/>
    <n v="0"/>
    <s v="As Budgeted"/>
    <x v="3"/>
  </r>
  <r>
    <n v="1"/>
    <x v="1"/>
    <n v="70.714285714285708"/>
    <n v="70.714285714285708"/>
    <n v="0"/>
    <x v="0"/>
    <n v="1741000"/>
    <n v="1741000"/>
    <n v="0"/>
    <s v="As Budgeted"/>
    <x v="4"/>
  </r>
  <r>
    <n v="1"/>
    <x v="3"/>
    <n v="31.714285714285715"/>
    <n v="31.714285714285715"/>
    <n v="0"/>
    <x v="0"/>
    <n v="2113000"/>
    <n v="2113000"/>
    <n v="0"/>
    <s v="As Budgeted"/>
    <x v="1"/>
  </r>
  <r>
    <n v="1"/>
    <x v="3"/>
    <n v="98.571428571428569"/>
    <n v="103.42857142857143"/>
    <n v="4.8571428571428612"/>
    <x v="0"/>
    <n v="1275000"/>
    <n v="2307750"/>
    <n v="0.81"/>
    <s v="Over Budget"/>
    <x v="4"/>
  </r>
  <r>
    <n v="1"/>
    <x v="14"/>
    <n v="78.571428571428569"/>
    <n v="80"/>
    <n v="1.4285714285714306"/>
    <x v="0"/>
    <n v="744000"/>
    <n v="744000"/>
    <n v="0"/>
    <s v="As Budgeted"/>
    <x v="2"/>
  </r>
  <r>
    <n v="1"/>
    <x v="0"/>
    <n v="46.285714285714285"/>
    <n v="46.285714285714285"/>
    <n v="0"/>
    <x v="0"/>
    <n v="470000"/>
    <n v="940000"/>
    <n v="1"/>
    <s v="Over Budget"/>
    <x v="3"/>
  </r>
  <r>
    <n v="1"/>
    <x v="9"/>
    <n v="87.714285714285708"/>
    <n v="113.14285714285714"/>
    <n v="25.428571428571431"/>
    <x v="1"/>
    <n v="313000"/>
    <n v="313000"/>
    <n v="0"/>
    <s v="As Budgeted"/>
    <x v="3"/>
  </r>
  <r>
    <n v="1"/>
    <x v="3"/>
    <n v="38.142857142857146"/>
    <n v="38.142857142857146"/>
    <n v="0"/>
    <x v="0"/>
    <n v="905000"/>
    <n v="905000"/>
    <n v="0"/>
    <s v="As Budgeted"/>
    <x v="0"/>
  </r>
  <r>
    <n v="1"/>
    <x v="7"/>
    <n v="40.428571428571431"/>
    <n v="40.428571428571431"/>
    <n v="0"/>
    <x v="0"/>
    <n v="990000"/>
    <n v="990000"/>
    <n v="0"/>
    <s v="As Budgeted"/>
    <x v="3"/>
  </r>
  <r>
    <n v="1"/>
    <x v="5"/>
    <n v="68"/>
    <n v="68"/>
    <n v="0"/>
    <x v="0"/>
    <n v="641000"/>
    <n v="641000"/>
    <n v="0"/>
    <s v="As Budgeted"/>
    <x v="3"/>
  </r>
  <r>
    <n v="1"/>
    <x v="5"/>
    <n v="43.714285714285715"/>
    <n v="62.142857142857146"/>
    <n v="18.428571428571431"/>
    <x v="1"/>
    <n v="1676000"/>
    <n v="1676000"/>
    <n v="0"/>
    <s v="As Budgeted"/>
    <x v="2"/>
  </r>
  <r>
    <n v="1"/>
    <x v="8"/>
    <n v="82.571428571428569"/>
    <n v="82.571428571428569"/>
    <n v="0"/>
    <x v="0"/>
    <n v="1622000"/>
    <n v="1622000"/>
    <n v="0"/>
    <s v="As Budgeted"/>
    <x v="4"/>
  </r>
  <r>
    <n v="1"/>
    <x v="7"/>
    <n v="43.428571428571431"/>
    <n v="49.571428571428569"/>
    <n v="6.1428571428571388"/>
    <x v="1"/>
    <n v="669000"/>
    <n v="669000"/>
    <n v="0"/>
    <s v="As Budgeted"/>
    <x v="3"/>
  </r>
  <r>
    <n v="1"/>
    <x v="11"/>
    <n v="55.857142857142854"/>
    <n v="55.857142857142854"/>
    <n v="0"/>
    <x v="0"/>
    <n v="223000"/>
    <n v="223000"/>
    <n v="0"/>
    <s v="As Budgeted"/>
    <x v="0"/>
  </r>
  <r>
    <n v="1"/>
    <x v="0"/>
    <n v="66"/>
    <n v="66"/>
    <n v="0"/>
    <x v="0"/>
    <n v="1197000"/>
    <n v="1304730"/>
    <n v="0.09"/>
    <s v="Over Budget"/>
    <x v="0"/>
  </r>
  <r>
    <n v="1"/>
    <x v="5"/>
    <n v="78.857142857142861"/>
    <n v="78.857142857142861"/>
    <n v="0"/>
    <x v="0"/>
    <n v="1196000"/>
    <n v="2380040"/>
    <n v="0.99"/>
    <s v="Over Budget"/>
    <x v="3"/>
  </r>
  <r>
    <n v="1"/>
    <x v="4"/>
    <n v="83.142857142857139"/>
    <n v="83.142857142857139"/>
    <n v="0"/>
    <x v="0"/>
    <n v="1059000"/>
    <n v="1059000"/>
    <n v="0"/>
    <s v="As Budgeted"/>
    <x v="1"/>
  </r>
  <r>
    <n v="1"/>
    <x v="0"/>
    <n v="59.714285714285715"/>
    <n v="59.714285714285715"/>
    <n v="0"/>
    <x v="0"/>
    <n v="523000"/>
    <n v="523000"/>
    <n v="0"/>
    <s v="As Budgeted"/>
    <x v="2"/>
  </r>
  <r>
    <n v="1"/>
    <x v="5"/>
    <n v="90.285714285714292"/>
    <n v="90.285714285714292"/>
    <n v="0"/>
    <x v="0"/>
    <n v="1345000"/>
    <n v="1345000"/>
    <n v="0"/>
    <s v="As Budgeted"/>
    <x v="1"/>
  </r>
  <r>
    <n v="1"/>
    <x v="1"/>
    <n v="94.428571428571431"/>
    <n v="94.428571428571431"/>
    <n v="0"/>
    <x v="0"/>
    <n v="2122000"/>
    <n v="2122000"/>
    <n v="0"/>
    <s v="As Budgeted"/>
    <x v="4"/>
  </r>
  <r>
    <n v="1"/>
    <x v="4"/>
    <n v="84.857142857142861"/>
    <n v="84.857142857142861"/>
    <n v="0"/>
    <x v="0"/>
    <n v="1385000"/>
    <n v="1385000"/>
    <n v="0"/>
    <s v="As Budgeted"/>
    <x v="0"/>
  </r>
  <r>
    <n v="1"/>
    <x v="5"/>
    <n v="30.714285714285715"/>
    <n v="54.428571428571431"/>
    <n v="23.714285714285715"/>
    <x v="1"/>
    <n v="178000"/>
    <n v="178000"/>
    <n v="0"/>
    <s v="As Budgeted"/>
    <x v="2"/>
  </r>
  <r>
    <n v="1"/>
    <x v="1"/>
    <n v="101"/>
    <n v="101"/>
    <n v="0"/>
    <x v="0"/>
    <n v="652000"/>
    <n v="652000"/>
    <n v="0"/>
    <s v="As Budgeted"/>
    <x v="2"/>
  </r>
  <r>
    <n v="1"/>
    <x v="3"/>
    <n v="40.857142857142854"/>
    <n v="40.857142857142854"/>
    <n v="0"/>
    <x v="0"/>
    <n v="826000"/>
    <n v="826000"/>
    <n v="0"/>
    <s v="As Budgeted"/>
    <x v="2"/>
  </r>
  <r>
    <n v="1"/>
    <x v="1"/>
    <n v="54.428571428571431"/>
    <n v="54.428571428571431"/>
    <n v="0"/>
    <x v="0"/>
    <n v="1691000"/>
    <n v="1691000"/>
    <n v="0"/>
    <s v="As Budgeted"/>
    <x v="4"/>
  </r>
  <r>
    <n v="1"/>
    <x v="7"/>
    <n v="75"/>
    <n v="75"/>
    <n v="0"/>
    <x v="0"/>
    <n v="2307000"/>
    <n v="2307000"/>
    <n v="0"/>
    <s v="As Budgeted"/>
    <x v="2"/>
  </r>
  <r>
    <n v="1"/>
    <x v="1"/>
    <n v="94.142857142857139"/>
    <n v="103.57142857142857"/>
    <n v="9.4285714285714306"/>
    <x v="1"/>
    <n v="927000"/>
    <n v="927000"/>
    <n v="0"/>
    <s v="As Budgeted"/>
    <x v="2"/>
  </r>
  <r>
    <n v="1"/>
    <x v="11"/>
    <n v="54.857142857142854"/>
    <n v="66.857142857142861"/>
    <n v="12.000000000000007"/>
    <x v="1"/>
    <n v="951000"/>
    <n v="951000"/>
    <n v="0"/>
    <s v="As Budgeted"/>
    <x v="1"/>
  </r>
  <r>
    <n v="1"/>
    <x v="9"/>
    <n v="106.85714285714286"/>
    <n v="114.85714285714286"/>
    <n v="8"/>
    <x v="1"/>
    <n v="1916000"/>
    <n v="1916000"/>
    <n v="0"/>
    <s v="As Budgeted"/>
    <x v="0"/>
  </r>
  <r>
    <n v="1"/>
    <x v="11"/>
    <n v="68.857142857142861"/>
    <n v="75.571428571428569"/>
    <n v="6.7142857142857082"/>
    <x v="1"/>
    <n v="414000"/>
    <n v="823860"/>
    <n v="0.99"/>
    <s v="Over Budget"/>
    <x v="3"/>
  </r>
  <r>
    <n v="1"/>
    <x v="2"/>
    <n v="35"/>
    <n v="35"/>
    <n v="0"/>
    <x v="0"/>
    <n v="1813000"/>
    <n v="1813000"/>
    <n v="0"/>
    <s v="As Budgeted"/>
    <x v="4"/>
  </r>
  <r>
    <n v="1"/>
    <x v="7"/>
    <n v="78.142857142857139"/>
    <n v="78.142857142857139"/>
    <n v="0"/>
    <x v="0"/>
    <n v="1106000"/>
    <n v="1106000"/>
    <n v="0"/>
    <s v="As Budgeted"/>
    <x v="4"/>
  </r>
  <r>
    <n v="1"/>
    <x v="11"/>
    <n v="89.571428571428569"/>
    <n v="98.571428571428569"/>
    <n v="9"/>
    <x v="1"/>
    <n v="2019000"/>
    <n v="2019000"/>
    <n v="0"/>
    <s v="As Budgeted"/>
    <x v="3"/>
  </r>
  <r>
    <n v="1"/>
    <x v="2"/>
    <n v="54"/>
    <n v="54"/>
    <n v="0"/>
    <x v="0"/>
    <n v="1446000"/>
    <n v="2602800"/>
    <n v="0.8"/>
    <s v="Over Budget"/>
    <x v="2"/>
  </r>
  <r>
    <n v="1"/>
    <x v="12"/>
    <n v="44.857142857142854"/>
    <n v="44.857142857142854"/>
    <n v="0"/>
    <x v="0"/>
    <n v="1467000"/>
    <n v="1467000"/>
    <n v="0"/>
    <s v="As Budgeted"/>
    <x v="0"/>
  </r>
  <r>
    <n v="1"/>
    <x v="2"/>
    <n v="90.571428571428569"/>
    <n v="100.71428571428571"/>
    <n v="10.142857142857139"/>
    <x v="1"/>
    <n v="2462000"/>
    <n v="3348319.9999999995"/>
    <n v="0.35999999999999982"/>
    <s v="Over Budget"/>
    <x v="0"/>
  </r>
  <r>
    <n v="1"/>
    <x v="3"/>
    <n v="64.857142857142861"/>
    <n v="81.714285714285708"/>
    <n v="16.857142857142847"/>
    <x v="1"/>
    <n v="2446000"/>
    <n v="2446000"/>
    <n v="0"/>
    <s v="As Budgeted"/>
    <x v="3"/>
  </r>
  <r>
    <n v="1"/>
    <x v="12"/>
    <n v="63.428571428571431"/>
    <n v="63.428571428571431"/>
    <n v="0"/>
    <x v="0"/>
    <n v="519000"/>
    <n v="519000"/>
    <n v="0"/>
    <s v="As Budgeted"/>
    <x v="4"/>
  </r>
  <r>
    <n v="1"/>
    <x v="3"/>
    <n v="39.571428571428569"/>
    <n v="39.571428571428569"/>
    <n v="0"/>
    <x v="0"/>
    <n v="2201000"/>
    <n v="2201000"/>
    <n v="0"/>
    <s v="As Budgeted"/>
    <x v="0"/>
  </r>
  <r>
    <n v="1"/>
    <x v="9"/>
    <n v="102.28571428571429"/>
    <n v="102.28571428571429"/>
    <n v="0"/>
    <x v="0"/>
    <n v="1922000"/>
    <n v="1922000"/>
    <n v="0"/>
    <s v="As Budgeted"/>
    <x v="4"/>
  </r>
  <r>
    <n v="1"/>
    <x v="10"/>
    <n v="67"/>
    <n v="68.571428571428569"/>
    <n v="1.5714285714285694"/>
    <x v="0"/>
    <n v="418000"/>
    <n v="418000"/>
    <n v="0"/>
    <s v="As Budgeted"/>
    <x v="2"/>
  </r>
  <r>
    <n v="1"/>
    <x v="9"/>
    <n v="57.285714285714285"/>
    <n v="67.857142857142861"/>
    <n v="10.571428571428577"/>
    <x v="1"/>
    <n v="774000"/>
    <n v="774000"/>
    <n v="0"/>
    <s v="As Budgeted"/>
    <x v="3"/>
  </r>
  <r>
    <n v="1"/>
    <x v="0"/>
    <n v="30.857142857142858"/>
    <n v="30.857142857142858"/>
    <n v="0"/>
    <x v="0"/>
    <n v="1409000"/>
    <n v="1409000"/>
    <n v="0"/>
    <s v="As Budgeted"/>
    <x v="2"/>
  </r>
  <r>
    <n v="1"/>
    <x v="5"/>
    <n v="90.142857142857139"/>
    <n v="90.142857142857139"/>
    <n v="0"/>
    <x v="0"/>
    <n v="1729000"/>
    <n v="1729000"/>
    <n v="0"/>
    <s v="As Budgeted"/>
    <x v="4"/>
  </r>
  <r>
    <n v="1"/>
    <x v="11"/>
    <n v="37.857142857142854"/>
    <n v="42.857142857142854"/>
    <n v="5"/>
    <x v="1"/>
    <n v="784000"/>
    <n v="784000"/>
    <n v="0"/>
    <s v="As Budgeted"/>
    <x v="2"/>
  </r>
  <r>
    <n v="1"/>
    <x v="2"/>
    <n v="33.428571428571431"/>
    <n v="33.428571428571431"/>
    <n v="0"/>
    <x v="0"/>
    <n v="662000"/>
    <n v="1211460"/>
    <n v="0.83"/>
    <s v="Over Budget"/>
    <x v="4"/>
  </r>
  <r>
    <n v="1"/>
    <x v="10"/>
    <n v="104.28571428571429"/>
    <n v="104.28571428571429"/>
    <n v="0"/>
    <x v="0"/>
    <n v="969000"/>
    <n v="969000"/>
    <n v="0"/>
    <s v="As Budgeted"/>
    <x v="3"/>
  </r>
  <r>
    <n v="1"/>
    <x v="4"/>
    <n v="65.857142857142861"/>
    <n v="65.857142857142861"/>
    <n v="0"/>
    <x v="0"/>
    <n v="2062000"/>
    <n v="2062000"/>
    <n v="0"/>
    <s v="As Budgeted"/>
    <x v="0"/>
  </r>
  <r>
    <n v="1"/>
    <x v="2"/>
    <n v="43.142857142857146"/>
    <n v="58.428571428571431"/>
    <n v="15.285714285714285"/>
    <x v="1"/>
    <n v="1764000"/>
    <n v="1764000"/>
    <n v="0"/>
    <s v="As Budgeted"/>
    <x v="0"/>
  </r>
  <r>
    <n v="1"/>
    <x v="9"/>
    <n v="80.428571428571431"/>
    <n v="80.428571428571431"/>
    <n v="0"/>
    <x v="0"/>
    <n v="543000"/>
    <n v="543000"/>
    <n v="0"/>
    <s v="As Budgeted"/>
    <x v="0"/>
  </r>
  <r>
    <n v="1"/>
    <x v="11"/>
    <n v="38"/>
    <n v="38"/>
    <n v="0"/>
    <x v="0"/>
    <n v="1813000"/>
    <n v="2084949.9999999998"/>
    <n v="0.14999999999999988"/>
    <s v="Over Budget"/>
    <x v="0"/>
  </r>
  <r>
    <n v="1"/>
    <x v="7"/>
    <n v="49.857142857142854"/>
    <n v="49.857142857142854"/>
    <n v="0"/>
    <x v="0"/>
    <n v="405000"/>
    <n v="405000"/>
    <n v="0"/>
    <s v="As Budgeted"/>
    <x v="2"/>
  </r>
  <r>
    <n v="1"/>
    <x v="10"/>
    <n v="73.285714285714292"/>
    <n v="72.714285714285708"/>
    <n v="-0.57142857142858361"/>
    <x v="0"/>
    <n v="349000"/>
    <n v="349000"/>
    <n v="0"/>
    <s v="As Budgeted"/>
    <x v="4"/>
  </r>
  <r>
    <n v="1"/>
    <x v="8"/>
    <n v="99.857142857142861"/>
    <n v="99.857142857142861"/>
    <n v="0"/>
    <x v="0"/>
    <n v="285000"/>
    <n v="364800"/>
    <n v="0.28000000000000003"/>
    <s v="Over Budget"/>
    <x v="1"/>
  </r>
  <r>
    <n v="1"/>
    <x v="2"/>
    <n v="88.428571428571431"/>
    <n v="102.42857142857143"/>
    <n v="14"/>
    <x v="1"/>
    <n v="136000"/>
    <n v="136000"/>
    <n v="0"/>
    <s v="As Budgeted"/>
    <x v="3"/>
  </r>
  <r>
    <n v="1"/>
    <x v="4"/>
    <n v="90"/>
    <n v="95.714285714285708"/>
    <n v="5.7142857142857082"/>
    <x v="1"/>
    <n v="398000"/>
    <n v="398000"/>
    <n v="0"/>
    <s v="As Budgeted"/>
    <x v="4"/>
  </r>
  <r>
    <n v="1"/>
    <x v="11"/>
    <n v="50.571428571428569"/>
    <n v="50.571428571428569"/>
    <n v="0"/>
    <x v="0"/>
    <n v="1429000"/>
    <n v="1429000"/>
    <n v="0"/>
    <s v="As Budgeted"/>
    <x v="1"/>
  </r>
  <r>
    <n v="1"/>
    <x v="2"/>
    <n v="33"/>
    <n v="33"/>
    <n v="0"/>
    <x v="0"/>
    <n v="2122000"/>
    <n v="2122000"/>
    <n v="0"/>
    <s v="As Budgeted"/>
    <x v="4"/>
  </r>
  <r>
    <n v="1"/>
    <x v="11"/>
    <n v="49.857142857142854"/>
    <n v="49.857142857142854"/>
    <n v="0"/>
    <x v="0"/>
    <n v="468000"/>
    <n v="468000"/>
    <n v="0"/>
    <s v="As Budgeted"/>
    <x v="4"/>
  </r>
  <r>
    <n v="1"/>
    <x v="3"/>
    <n v="88"/>
    <n v="112.42857142857143"/>
    <n v="24.428571428571431"/>
    <x v="1"/>
    <n v="2425000"/>
    <n v="2425000"/>
    <n v="0"/>
    <s v="As Budgeted"/>
    <x v="2"/>
  </r>
  <r>
    <n v="1"/>
    <x v="14"/>
    <n v="101"/>
    <n v="101"/>
    <n v="0"/>
    <x v="0"/>
    <n v="1429000"/>
    <n v="1429000"/>
    <n v="0"/>
    <s v="As Budgeted"/>
    <x v="2"/>
  </r>
  <r>
    <n v="1"/>
    <x v="4"/>
    <n v="68.857142857142861"/>
    <n v="68.857142857142861"/>
    <n v="0"/>
    <x v="0"/>
    <n v="312000"/>
    <n v="312000"/>
    <n v="0"/>
    <s v="As Budgeted"/>
    <x v="0"/>
  </r>
  <r>
    <n v="1"/>
    <x v="11"/>
    <n v="81.714285714285708"/>
    <n v="96.428571428571431"/>
    <n v="14.714285714285722"/>
    <x v="1"/>
    <n v="2375000"/>
    <n v="3705000"/>
    <n v="0.56000000000000005"/>
    <s v="Over Budget"/>
    <x v="1"/>
  </r>
  <r>
    <n v="1"/>
    <x v="2"/>
    <n v="51"/>
    <n v="51"/>
    <n v="0"/>
    <x v="0"/>
    <n v="1681000"/>
    <n v="2101250"/>
    <n v="0.25"/>
    <s v="Over Budget"/>
    <x v="4"/>
  </r>
  <r>
    <n v="1"/>
    <x v="10"/>
    <n v="50.285714285714285"/>
    <n v="52.142857142857146"/>
    <n v="1.8571428571428612"/>
    <x v="0"/>
    <n v="580000"/>
    <n v="580000"/>
    <n v="0"/>
    <s v="As Budgeted"/>
    <x v="1"/>
  </r>
  <r>
    <n v="1"/>
    <x v="8"/>
    <n v="82.142857142857139"/>
    <n v="87.571428571428569"/>
    <n v="5.4285714285714306"/>
    <x v="1"/>
    <n v="365000"/>
    <n v="365000"/>
    <n v="0"/>
    <s v="As Budgeted"/>
    <x v="0"/>
  </r>
  <r>
    <n v="1"/>
    <x v="14"/>
    <n v="73.142857142857139"/>
    <n v="73.142857142857139"/>
    <n v="0"/>
    <x v="0"/>
    <n v="820000"/>
    <n v="820000"/>
    <n v="0"/>
    <s v="As Budgeted"/>
    <x v="2"/>
  </r>
  <r>
    <n v="1"/>
    <x v="13"/>
    <n v="84.142857142857139"/>
    <n v="84.142857142857139"/>
    <n v="0"/>
    <x v="0"/>
    <n v="2326000"/>
    <n v="2326000"/>
    <n v="0"/>
    <s v="As Budgeted"/>
    <x v="0"/>
  </r>
  <r>
    <n v="1"/>
    <x v="3"/>
    <n v="68.428571428571431"/>
    <n v="68.428571428571431"/>
    <n v="0"/>
    <x v="0"/>
    <n v="1194000"/>
    <n v="1194000"/>
    <n v="0"/>
    <s v="As Budgeted"/>
    <x v="1"/>
  </r>
  <r>
    <n v="1"/>
    <x v="12"/>
    <n v="48.857142857142854"/>
    <n v="58"/>
    <n v="9.1428571428571459"/>
    <x v="1"/>
    <n v="1508000"/>
    <n v="1508000"/>
    <n v="0"/>
    <s v="As Budgeted"/>
    <x v="3"/>
  </r>
  <r>
    <n v="1"/>
    <x v="8"/>
    <n v="104.28571428571429"/>
    <n v="127.28571428571429"/>
    <n v="23"/>
    <x v="1"/>
    <n v="629000"/>
    <n v="629000"/>
    <n v="0"/>
    <s v="As Budgeted"/>
    <x v="0"/>
  </r>
  <r>
    <n v="1"/>
    <x v="0"/>
    <n v="43.571428571428569"/>
    <n v="43.571428571428569"/>
    <n v="0"/>
    <x v="0"/>
    <n v="2482000"/>
    <n v="2482000"/>
    <n v="0"/>
    <s v="As Budgeted"/>
    <x v="1"/>
  </r>
  <r>
    <n v="1"/>
    <x v="0"/>
    <n v="81.571428571428569"/>
    <n v="81.571428571428569"/>
    <n v="0"/>
    <x v="0"/>
    <n v="693000"/>
    <n v="693000"/>
    <n v="0"/>
    <s v="As Budgeted"/>
    <x v="2"/>
  </r>
  <r>
    <n v="1"/>
    <x v="8"/>
    <n v="105.85714285714286"/>
    <n v="105.85714285714286"/>
    <n v="0"/>
    <x v="0"/>
    <n v="1710000"/>
    <n v="1710000"/>
    <n v="0"/>
    <s v="As Budgeted"/>
    <x v="4"/>
  </r>
  <r>
    <n v="1"/>
    <x v="14"/>
    <n v="52.285714285714285"/>
    <n v="52.285714285714285"/>
    <n v="0"/>
    <x v="0"/>
    <n v="1327000"/>
    <n v="1327000"/>
    <n v="0"/>
    <s v="As Budgeted"/>
    <x v="4"/>
  </r>
  <r>
    <n v="1"/>
    <x v="7"/>
    <n v="69.714285714285708"/>
    <n v="69.714285714285708"/>
    <n v="0"/>
    <x v="0"/>
    <n v="514000"/>
    <n v="514000"/>
    <n v="0"/>
    <s v="As Budgeted"/>
    <x v="4"/>
  </r>
  <r>
    <n v="1"/>
    <x v="6"/>
    <n v="33.714285714285715"/>
    <n v="33.714285714285715"/>
    <n v="0"/>
    <x v="0"/>
    <n v="484000"/>
    <n v="484000"/>
    <n v="0"/>
    <s v="As Budgeted"/>
    <x v="2"/>
  </r>
  <r>
    <n v="1"/>
    <x v="5"/>
    <n v="102.28571428571429"/>
    <n v="102.28571428571429"/>
    <n v="0"/>
    <x v="0"/>
    <n v="833000"/>
    <n v="833000"/>
    <n v="0"/>
    <s v="As Budgeted"/>
    <x v="3"/>
  </r>
  <r>
    <n v="1"/>
    <x v="7"/>
    <n v="67"/>
    <n v="67"/>
    <n v="0"/>
    <x v="0"/>
    <n v="814000"/>
    <n v="814000"/>
    <n v="0"/>
    <s v="As Budgeted"/>
    <x v="3"/>
  </r>
  <r>
    <n v="1"/>
    <x v="4"/>
    <n v="59.285714285714285"/>
    <n v="59.285714285714285"/>
    <n v="0"/>
    <x v="0"/>
    <n v="2314000"/>
    <n v="2314000"/>
    <n v="0"/>
    <s v="As Budgeted"/>
    <x v="4"/>
  </r>
  <r>
    <n v="1"/>
    <x v="10"/>
    <n v="56.142857142857146"/>
    <n v="56.142857142857146"/>
    <n v="0"/>
    <x v="0"/>
    <n v="1166000"/>
    <n v="1166000"/>
    <n v="0"/>
    <s v="As Budgeted"/>
    <x v="0"/>
  </r>
  <r>
    <n v="1"/>
    <x v="3"/>
    <n v="27.857142857142858"/>
    <n v="50"/>
    <n v="22.142857142857142"/>
    <x v="1"/>
    <n v="2402000"/>
    <n v="2402000"/>
    <n v="0"/>
    <s v="As Budgeted"/>
    <x v="2"/>
  </r>
  <r>
    <n v="1"/>
    <x v="11"/>
    <n v="71.285714285714292"/>
    <n v="71.285714285714292"/>
    <n v="0"/>
    <x v="0"/>
    <n v="1207000"/>
    <n v="1207000"/>
    <n v="0"/>
    <s v="As Budgeted"/>
    <x v="1"/>
  </r>
  <r>
    <n v="1"/>
    <x v="5"/>
    <n v="46.571428571428598"/>
    <n v="56.571428571428598"/>
    <n v="10"/>
    <x v="1"/>
    <n v="1378000"/>
    <n v="1915420.0000000002"/>
    <n v="0.39000000000000018"/>
    <s v="Over Budget"/>
    <x v="3"/>
  </r>
  <r>
    <n v="1"/>
    <x v="12"/>
    <n v="86.428571428571431"/>
    <n v="86.428571428571431"/>
    <n v="0"/>
    <x v="0"/>
    <n v="894000"/>
    <n v="894000"/>
    <n v="0"/>
    <s v="As Budgeted"/>
    <x v="4"/>
  </r>
  <r>
    <n v="1"/>
    <x v="8"/>
    <n v="102.71428571428571"/>
    <n v="102.71428571428571"/>
    <n v="0"/>
    <x v="0"/>
    <n v="353000"/>
    <n v="476550.00000000006"/>
    <n v="0.35000000000000014"/>
    <s v="Over Budget"/>
    <x v="1"/>
  </r>
  <r>
    <n v="1"/>
    <x v="3"/>
    <n v="53.714285714285715"/>
    <n v="53.714285714285715"/>
    <n v="0"/>
    <x v="0"/>
    <n v="466000"/>
    <n v="466000"/>
    <n v="0"/>
    <s v="As Budgeted"/>
    <x v="3"/>
  </r>
  <r>
    <n v="1"/>
    <x v="1"/>
    <n v="45.714285714285715"/>
    <n v="45.714285714285715"/>
    <n v="0"/>
    <x v="0"/>
    <n v="1283000"/>
    <n v="1283000"/>
    <n v="0"/>
    <s v="As Budgeted"/>
    <x v="3"/>
  </r>
  <r>
    <n v="1"/>
    <x v="5"/>
    <n v="46.428571428571431"/>
    <n v="46.428571428571431"/>
    <n v="0"/>
    <x v="0"/>
    <n v="380000"/>
    <n v="380000"/>
    <n v="0"/>
    <s v="As Budgeted"/>
    <x v="0"/>
  </r>
  <r>
    <n v="1"/>
    <x v="1"/>
    <n v="38.428571428571431"/>
    <n v="38.428571428571431"/>
    <n v="0"/>
    <x v="0"/>
    <n v="623000"/>
    <n v="623000"/>
    <n v="0"/>
    <s v="As Budgeted"/>
    <x v="4"/>
  </r>
  <r>
    <n v="1"/>
    <x v="11"/>
    <n v="40.142857142857146"/>
    <n v="40.142857142857146"/>
    <n v="0"/>
    <x v="0"/>
    <n v="420000"/>
    <n v="798000"/>
    <n v="0.9"/>
    <s v="Over Budget"/>
    <x v="1"/>
  </r>
  <r>
    <n v="1"/>
    <x v="5"/>
    <n v="97.571428571428569"/>
    <n v="97.571428571428569"/>
    <n v="0"/>
    <x v="0"/>
    <n v="1255000"/>
    <n v="1255000"/>
    <n v="0"/>
    <s v="As Budgeted"/>
    <x v="4"/>
  </r>
  <r>
    <n v="1"/>
    <x v="3"/>
    <n v="62.142857142857146"/>
    <n v="62.142857142857146"/>
    <n v="0"/>
    <x v="0"/>
    <n v="196000"/>
    <n v="223440.00000000003"/>
    <n v="0.14000000000000015"/>
    <s v="Over Budget"/>
    <x v="4"/>
  </r>
  <r>
    <n v="1"/>
    <x v="6"/>
    <n v="42.285714285714285"/>
    <n v="42.285714285714285"/>
    <n v="0"/>
    <x v="0"/>
    <n v="195000"/>
    <n v="195000"/>
    <n v="0"/>
    <s v="As Budgeted"/>
    <x v="4"/>
  </r>
  <r>
    <n v="1"/>
    <x v="3"/>
    <n v="84.285714285714292"/>
    <n v="87"/>
    <n v="2.7142857142857082"/>
    <x v="0"/>
    <n v="2199000"/>
    <n v="2199000"/>
    <n v="0"/>
    <s v="As Budgeted"/>
    <x v="3"/>
  </r>
  <r>
    <n v="1"/>
    <x v="14"/>
    <n v="106.71428571428571"/>
    <n v="106.71428571428571"/>
    <n v="0"/>
    <x v="0"/>
    <n v="2232000"/>
    <n v="2232000"/>
    <n v="0"/>
    <s v="As Budgeted"/>
    <x v="0"/>
  </r>
  <r>
    <n v="1"/>
    <x v="5"/>
    <n v="40.285714285714285"/>
    <n v="62.142857142857146"/>
    <n v="21.857142857142861"/>
    <x v="1"/>
    <n v="639000"/>
    <n v="1265220"/>
    <n v="0.98"/>
    <s v="Over Budget"/>
    <x v="2"/>
  </r>
  <r>
    <n v="1"/>
    <x v="4"/>
    <n v="38.571428571428569"/>
    <n v="38.571428571428569"/>
    <n v="0"/>
    <x v="0"/>
    <n v="2065000"/>
    <n v="2065000"/>
    <n v="0"/>
    <s v="As Budgeted"/>
    <x v="3"/>
  </r>
  <r>
    <n v="1"/>
    <x v="0"/>
    <n v="53.142857142857146"/>
    <n v="67.142857142857139"/>
    <n v="13.999999999999993"/>
    <x v="1"/>
    <n v="1179000"/>
    <n v="1179000"/>
    <n v="0"/>
    <s v="As Budgeted"/>
    <x v="0"/>
  </r>
  <r>
    <n v="1"/>
    <x v="12"/>
    <n v="64.285714285714292"/>
    <n v="64.285714285714292"/>
    <n v="0"/>
    <x v="0"/>
    <n v="2107000"/>
    <n v="3834739.9999999995"/>
    <n v="0.81999999999999973"/>
    <s v="Over Budget"/>
    <x v="4"/>
  </r>
  <r>
    <n v="1"/>
    <x v="5"/>
    <n v="76.142857142857139"/>
    <n v="76.142857142857139"/>
    <n v="0"/>
    <x v="0"/>
    <n v="1960000"/>
    <n v="1960000"/>
    <n v="0"/>
    <s v="As Budgeted"/>
    <x v="4"/>
  </r>
  <r>
    <n v="1"/>
    <x v="10"/>
    <n v="96.571428571428569"/>
    <n v="96.571428571428569"/>
    <n v="0"/>
    <x v="0"/>
    <n v="2156000"/>
    <n v="2156000"/>
    <n v="0"/>
    <s v="As Budgeted"/>
    <x v="0"/>
  </r>
  <r>
    <n v="1"/>
    <x v="14"/>
    <n v="80.857142857142861"/>
    <n v="80.857142857142861"/>
    <n v="0"/>
    <x v="0"/>
    <n v="1922000"/>
    <n v="1922000"/>
    <n v="0"/>
    <s v="As Budgeted"/>
    <x v="1"/>
  </r>
  <r>
    <n v="1"/>
    <x v="0"/>
    <n v="87.714285714285708"/>
    <n v="87.714285714285708"/>
    <n v="0"/>
    <x v="0"/>
    <n v="1535000"/>
    <n v="1535000"/>
    <n v="0"/>
    <s v="As Budgeted"/>
    <x v="1"/>
  </r>
  <r>
    <n v="1"/>
    <x v="2"/>
    <n v="37.714285714285715"/>
    <n v="59.428571428571431"/>
    <n v="21.714285714285715"/>
    <x v="1"/>
    <n v="1549000"/>
    <n v="1549000"/>
    <n v="0"/>
    <s v="As Budgeted"/>
    <x v="2"/>
  </r>
  <r>
    <n v="1"/>
    <x v="3"/>
    <n v="52.857142857142854"/>
    <n v="66"/>
    <n v="13.142857142857146"/>
    <x v="1"/>
    <n v="1295000"/>
    <n v="1295000"/>
    <n v="0"/>
    <s v="As Budgeted"/>
    <x v="2"/>
  </r>
  <r>
    <n v="1"/>
    <x v="3"/>
    <n v="56.857142857142854"/>
    <n v="56.857142857142854"/>
    <n v="0"/>
    <x v="0"/>
    <n v="219000"/>
    <n v="219000"/>
    <n v="0"/>
    <s v="As Budgeted"/>
    <x v="3"/>
  </r>
  <r>
    <n v="1"/>
    <x v="13"/>
    <n v="82.142857142857139"/>
    <n v="80.285714285714292"/>
    <n v="-1.857142857142847"/>
    <x v="0"/>
    <n v="1775000"/>
    <n v="1775000"/>
    <n v="0"/>
    <s v="As Budgeted"/>
    <x v="1"/>
  </r>
  <r>
    <n v="1"/>
    <x v="8"/>
    <n v="81.428571428571431"/>
    <n v="81.428571428571431"/>
    <n v="0"/>
    <x v="0"/>
    <n v="2234000"/>
    <n v="2234000"/>
    <n v="0"/>
    <s v="As Budgeted"/>
    <x v="0"/>
  </r>
  <r>
    <n v="1"/>
    <x v="7"/>
    <n v="88.714285714285708"/>
    <n v="88.714285714285708"/>
    <n v="0"/>
    <x v="0"/>
    <n v="417000"/>
    <n v="417000"/>
    <n v="0"/>
    <s v="As Budgeted"/>
    <x v="3"/>
  </r>
  <r>
    <n v="1"/>
    <x v="12"/>
    <n v="60.142857142857146"/>
    <n v="60.142857142857146"/>
    <n v="0"/>
    <x v="0"/>
    <n v="1898000"/>
    <n v="1898000"/>
    <n v="0"/>
    <s v="As Budgeted"/>
    <x v="2"/>
  </r>
  <r>
    <n v="1"/>
    <x v="7"/>
    <n v="99"/>
    <n v="99"/>
    <n v="0"/>
    <x v="0"/>
    <n v="1600000"/>
    <n v="1600000"/>
    <n v="0"/>
    <s v="As Budgeted"/>
    <x v="0"/>
  </r>
  <r>
    <n v="1"/>
    <x v="7"/>
    <n v="26.571428571428573"/>
    <n v="26.571428571428573"/>
    <n v="0"/>
    <x v="0"/>
    <n v="1365000"/>
    <n v="1365000"/>
    <n v="0"/>
    <s v="As Budgeted"/>
    <x v="0"/>
  </r>
  <r>
    <n v="1"/>
    <x v="2"/>
    <n v="88.285714285714292"/>
    <n v="88.285714285714292"/>
    <n v="0"/>
    <x v="0"/>
    <n v="328000"/>
    <n v="328000"/>
    <n v="0"/>
    <s v="As Budgeted"/>
    <x v="4"/>
  </r>
  <r>
    <n v="1"/>
    <x v="5"/>
    <n v="61.571428571428569"/>
    <n v="61.571428571428569"/>
    <n v="0"/>
    <x v="0"/>
    <n v="2279000"/>
    <n v="2279000"/>
    <n v="0"/>
    <s v="As Budgeted"/>
    <x v="4"/>
  </r>
  <r>
    <n v="1"/>
    <x v="5"/>
    <n v="88.571428571428569"/>
    <n v="88.571428571428569"/>
    <n v="0"/>
    <x v="0"/>
    <n v="1752000"/>
    <n v="1752000"/>
    <n v="0"/>
    <s v="As Budgeted"/>
    <x v="1"/>
  </r>
  <r>
    <n v="1"/>
    <x v="10"/>
    <n v="104.57142857142857"/>
    <n v="113.42857142857143"/>
    <n v="8.8571428571428612"/>
    <x v="1"/>
    <n v="983000"/>
    <n v="983000"/>
    <n v="0"/>
    <s v="As Budgeted"/>
    <x v="2"/>
  </r>
  <r>
    <n v="1"/>
    <x v="11"/>
    <n v="90.571428571428569"/>
    <n v="90.571428571428569"/>
    <n v="0"/>
    <x v="0"/>
    <n v="2281000"/>
    <n v="2281000"/>
    <n v="0"/>
    <s v="As Budgeted"/>
    <x v="2"/>
  </r>
  <r>
    <n v="1"/>
    <x v="11"/>
    <n v="52.142857142857146"/>
    <n v="52.142857142857146"/>
    <n v="0"/>
    <x v="0"/>
    <n v="1731000"/>
    <n v="1731000"/>
    <n v="0"/>
    <s v="As Budgeted"/>
    <x v="4"/>
  </r>
  <r>
    <n v="1"/>
    <x v="2"/>
    <n v="49.857142857142854"/>
    <n v="68.857142857142861"/>
    <n v="19.000000000000007"/>
    <x v="1"/>
    <n v="122000"/>
    <n v="122000"/>
    <n v="0"/>
    <s v="As Budgeted"/>
    <x v="2"/>
  </r>
  <r>
    <n v="1"/>
    <x v="0"/>
    <n v="54.571428571428569"/>
    <n v="72.857142857142861"/>
    <n v="18.285714285714292"/>
    <x v="1"/>
    <n v="566000"/>
    <n v="566000"/>
    <n v="0"/>
    <s v="As Budgeted"/>
    <x v="0"/>
  </r>
  <r>
    <n v="1"/>
    <x v="3"/>
    <n v="53.285714285714285"/>
    <n v="63.714285714285715"/>
    <n v="10.428571428571431"/>
    <x v="1"/>
    <n v="1544000"/>
    <n v="1544000"/>
    <n v="0"/>
    <s v="As Budgeted"/>
    <x v="2"/>
  </r>
  <r>
    <n v="1"/>
    <x v="0"/>
    <n v="75.714285714285708"/>
    <n v="75.714285714285708"/>
    <n v="0"/>
    <x v="0"/>
    <n v="2242000"/>
    <n v="2242000"/>
    <n v="0"/>
    <s v="As Budgeted"/>
    <x v="1"/>
  </r>
  <r>
    <n v="1"/>
    <x v="3"/>
    <n v="47.285714285714285"/>
    <n v="57.571428571428569"/>
    <n v="10.285714285714285"/>
    <x v="1"/>
    <n v="781000"/>
    <n v="1187120"/>
    <n v="0.52"/>
    <s v="Over Budget"/>
    <x v="2"/>
  </r>
  <r>
    <n v="1"/>
    <x v="7"/>
    <n v="75.571428571428569"/>
    <n v="75.571428571428569"/>
    <n v="0"/>
    <x v="0"/>
    <n v="193000"/>
    <n v="193000"/>
    <n v="0"/>
    <s v="As Budgeted"/>
    <x v="0"/>
  </r>
  <r>
    <n v="1"/>
    <x v="4"/>
    <n v="26.571428571428573"/>
    <n v="26.571428571428573"/>
    <n v="0"/>
    <x v="0"/>
    <n v="2106000"/>
    <n v="2106000"/>
    <n v="0"/>
    <s v="As Budgeted"/>
    <x v="0"/>
  </r>
  <r>
    <n v="1"/>
    <x v="8"/>
    <n v="43.857142857142854"/>
    <n v="43.857142857142854"/>
    <n v="0"/>
    <x v="0"/>
    <n v="2324000"/>
    <n v="2324000"/>
    <n v="0"/>
    <s v="As Budgeted"/>
    <x v="0"/>
  </r>
  <r>
    <n v="1"/>
    <x v="14"/>
    <n v="66.285714285714292"/>
    <n v="72"/>
    <n v="5.7142857142857082"/>
    <x v="1"/>
    <n v="878000"/>
    <n v="878000"/>
    <n v="0"/>
    <s v="As Budgeted"/>
    <x v="4"/>
  </r>
  <r>
    <n v="1"/>
    <x v="5"/>
    <n v="106.57142857142857"/>
    <n v="106.57142857142857"/>
    <n v="0"/>
    <x v="0"/>
    <n v="1136000"/>
    <n v="1136000"/>
    <n v="0"/>
    <s v="As Budgeted"/>
    <x v="0"/>
  </r>
  <r>
    <n v="1"/>
    <x v="0"/>
    <n v="75.857142857142861"/>
    <n v="75.857142857142861"/>
    <n v="0"/>
    <x v="0"/>
    <n v="1822000"/>
    <n v="1822000"/>
    <n v="0"/>
    <s v="As Budgeted"/>
    <x v="3"/>
  </r>
  <r>
    <n v="1"/>
    <x v="0"/>
    <n v="59.285714285714285"/>
    <n v="59.285714285714285"/>
    <n v="0"/>
    <x v="0"/>
    <n v="1294000"/>
    <n v="1294000"/>
    <n v="0"/>
    <s v="As Budgeted"/>
    <x v="3"/>
  </r>
  <r>
    <n v="1"/>
    <x v="6"/>
    <n v="54.857142857142854"/>
    <n v="54.857142857142854"/>
    <n v="0"/>
    <x v="0"/>
    <n v="2417000"/>
    <n v="2417000"/>
    <n v="0"/>
    <s v="As Budgeted"/>
    <x v="2"/>
  </r>
  <r>
    <n v="1"/>
    <x v="0"/>
    <n v="49.857142857142854"/>
    <n v="49.857142857142854"/>
    <n v="0"/>
    <x v="0"/>
    <n v="140000"/>
    <n v="140000"/>
    <n v="0"/>
    <s v="As Budgeted"/>
    <x v="2"/>
  </r>
  <r>
    <n v="1"/>
    <x v="11"/>
    <n v="99.285714285714292"/>
    <n v="99.285714285714292"/>
    <n v="0"/>
    <x v="0"/>
    <n v="2123000"/>
    <n v="2123000"/>
    <n v="0"/>
    <s v="As Budgeted"/>
    <x v="1"/>
  </r>
  <r>
    <n v="1"/>
    <x v="14"/>
    <n v="47.857142857142854"/>
    <n v="47.857142857142854"/>
    <n v="0"/>
    <x v="0"/>
    <n v="549000"/>
    <n v="549000"/>
    <n v="0"/>
    <s v="As Budgeted"/>
    <x v="0"/>
  </r>
  <r>
    <n v="1"/>
    <x v="13"/>
    <n v="29.142857142857142"/>
    <n v="46.571428571428569"/>
    <n v="17.428571428571427"/>
    <x v="1"/>
    <n v="398000"/>
    <n v="398000"/>
    <n v="0"/>
    <s v="As Budgeted"/>
    <x v="3"/>
  </r>
  <r>
    <n v="1"/>
    <x v="5"/>
    <n v="38"/>
    <n v="38"/>
    <n v="0"/>
    <x v="0"/>
    <n v="1630000"/>
    <n v="2233100"/>
    <n v="0.37"/>
    <s v="Over Budget"/>
    <x v="4"/>
  </r>
  <r>
    <n v="1"/>
    <x v="3"/>
    <n v="96.142857142857139"/>
    <n v="96.142857142857139"/>
    <n v="0"/>
    <x v="0"/>
    <n v="1868000"/>
    <n v="1868000"/>
    <n v="0"/>
    <s v="As Budgeted"/>
    <x v="3"/>
  </r>
  <r>
    <n v="1"/>
    <x v="12"/>
    <n v="55.714285714285715"/>
    <n v="55.714285714285715"/>
    <n v="0"/>
    <x v="0"/>
    <n v="2388000"/>
    <n v="2388000"/>
    <n v="0"/>
    <s v="As Budgeted"/>
    <x v="4"/>
  </r>
  <r>
    <n v="1"/>
    <x v="14"/>
    <n v="97"/>
    <n v="97"/>
    <n v="0"/>
    <x v="0"/>
    <n v="2350000"/>
    <n v="2350000"/>
    <n v="0"/>
    <s v="As Budgeted"/>
    <x v="1"/>
  </r>
  <r>
    <n v="1"/>
    <x v="1"/>
    <n v="43.428571428571431"/>
    <n v="43.428571428571431"/>
    <n v="0"/>
    <x v="0"/>
    <n v="1190000"/>
    <n v="1190000"/>
    <n v="0"/>
    <s v="As Budgeted"/>
    <x v="3"/>
  </r>
  <r>
    <n v="1"/>
    <x v="3"/>
    <n v="72"/>
    <n v="72"/>
    <n v="0"/>
    <x v="0"/>
    <n v="328000"/>
    <n v="656000"/>
    <n v="1"/>
    <s v="Over Budget"/>
    <x v="3"/>
  </r>
  <r>
    <n v="1"/>
    <x v="0"/>
    <n v="93.285714285714292"/>
    <n v="101"/>
    <n v="7.7142857142857082"/>
    <x v="1"/>
    <n v="1363000"/>
    <n v="1363000"/>
    <n v="0"/>
    <s v="As Budgeted"/>
    <x v="1"/>
  </r>
  <r>
    <n v="1"/>
    <x v="8"/>
    <n v="52.142857142857146"/>
    <n v="52.142857142857146"/>
    <n v="0"/>
    <x v="0"/>
    <n v="2397000"/>
    <n v="2397000"/>
    <n v="0"/>
    <s v="As Budgeted"/>
    <x v="0"/>
  </r>
  <r>
    <n v="1"/>
    <x v="8"/>
    <n v="56.142857142857146"/>
    <n v="72.571428571428569"/>
    <n v="16.428571428571423"/>
    <x v="1"/>
    <n v="1642000"/>
    <n v="1642000"/>
    <n v="0"/>
    <s v="As Budgeted"/>
    <x v="0"/>
  </r>
  <r>
    <n v="1"/>
    <x v="13"/>
    <n v="61.285714285714285"/>
    <n v="61.285714285714285"/>
    <n v="0"/>
    <x v="0"/>
    <n v="1684000"/>
    <n v="1684000"/>
    <n v="0"/>
    <s v="As Budgeted"/>
    <x v="3"/>
  </r>
  <r>
    <n v="1"/>
    <x v="3"/>
    <n v="99.428571428571431"/>
    <n v="109.42857142857143"/>
    <n v="10"/>
    <x v="1"/>
    <n v="230000"/>
    <n v="230000"/>
    <n v="0"/>
    <s v="As Budgeted"/>
    <x v="3"/>
  </r>
  <r>
    <n v="1"/>
    <x v="12"/>
    <n v="93.571428571428569"/>
    <n v="93.571428571428569"/>
    <n v="0"/>
    <x v="0"/>
    <n v="557000"/>
    <n v="1047159.9999999999"/>
    <n v="0.87999999999999978"/>
    <s v="Over Budget"/>
    <x v="3"/>
  </r>
  <r>
    <n v="1"/>
    <x v="0"/>
    <n v="31.285714285714285"/>
    <n v="31.285714285714285"/>
    <n v="0"/>
    <x v="0"/>
    <n v="1301000"/>
    <n v="1301000"/>
    <n v="0"/>
    <s v="As Budgeted"/>
    <x v="4"/>
  </r>
  <r>
    <n v="1"/>
    <x v="13"/>
    <n v="38.285714285714285"/>
    <n v="38.285714285714285"/>
    <n v="0"/>
    <x v="0"/>
    <n v="2066000"/>
    <n v="2066000"/>
    <n v="0"/>
    <s v="As Budgeted"/>
    <x v="0"/>
  </r>
  <r>
    <n v="1"/>
    <x v="2"/>
    <n v="30.571428571428573"/>
    <n v="30.285714285714285"/>
    <n v="-0.28571428571428825"/>
    <x v="0"/>
    <n v="1246000"/>
    <n v="1246000"/>
    <n v="0"/>
    <s v="As Budgeted"/>
    <x v="3"/>
  </r>
  <r>
    <n v="1"/>
    <x v="0"/>
    <n v="41.714285714285715"/>
    <n v="41.714285714285715"/>
    <n v="0"/>
    <x v="0"/>
    <n v="654000"/>
    <n v="654000"/>
    <n v="0"/>
    <s v="As Budgeted"/>
    <x v="2"/>
  </r>
  <r>
    <n v="1"/>
    <x v="5"/>
    <n v="61.142857142857146"/>
    <n v="61.142857142857146"/>
    <n v="0"/>
    <x v="0"/>
    <n v="1589000"/>
    <n v="1589000"/>
    <n v="0"/>
    <s v="As Budgeted"/>
    <x v="1"/>
  </r>
  <r>
    <n v="1"/>
    <x v="0"/>
    <n v="82.285714285714292"/>
    <n v="82.285714285714292"/>
    <n v="0"/>
    <x v="0"/>
    <n v="996000"/>
    <n v="996000"/>
    <n v="0"/>
    <s v="As Budgeted"/>
    <x v="0"/>
  </r>
  <r>
    <n v="1"/>
    <x v="8"/>
    <n v="86.285714285714292"/>
    <n v="104.57142857142857"/>
    <n v="18.285714285714278"/>
    <x v="1"/>
    <n v="1925000"/>
    <n v="2271500"/>
    <n v="0.18"/>
    <s v="Over Budget"/>
    <x v="0"/>
  </r>
  <r>
    <n v="1"/>
    <x v="1"/>
    <n v="82.857142857142861"/>
    <n v="82.857142857142861"/>
    <n v="0"/>
    <x v="0"/>
    <n v="581000"/>
    <n v="581000"/>
    <n v="0"/>
    <s v="As Budgeted"/>
    <x v="1"/>
  </r>
  <r>
    <n v="1"/>
    <x v="11"/>
    <n v="74.857142857142861"/>
    <n v="83.571428571428569"/>
    <n v="8.7142857142857082"/>
    <x v="1"/>
    <n v="1524000"/>
    <n v="1524000"/>
    <n v="0"/>
    <s v="As Budgeted"/>
    <x v="4"/>
  </r>
  <r>
    <n v="1"/>
    <x v="5"/>
    <n v="63.142857142857146"/>
    <n v="88.714285714285708"/>
    <n v="25.571428571428562"/>
    <x v="1"/>
    <n v="2124000"/>
    <n v="2124000"/>
    <n v="0"/>
    <s v="As Budgeted"/>
    <x v="3"/>
  </r>
  <r>
    <n v="1"/>
    <x v="14"/>
    <n v="45.428571428571431"/>
    <n v="45.428571428571431"/>
    <n v="0"/>
    <x v="0"/>
    <n v="1827000"/>
    <n v="1827000"/>
    <n v="0"/>
    <s v="As Budgeted"/>
    <x v="0"/>
  </r>
  <r>
    <n v="1"/>
    <x v="14"/>
    <n v="95.571428571428569"/>
    <n v="95.571428571428569"/>
    <n v="0"/>
    <x v="0"/>
    <n v="784000"/>
    <n v="784000"/>
    <n v="0"/>
    <s v="As Budgeted"/>
    <x v="4"/>
  </r>
  <r>
    <n v="1"/>
    <x v="3"/>
    <n v="95.571428571428569"/>
    <n v="95.571428571428569"/>
    <n v="0"/>
    <x v="0"/>
    <n v="1795000"/>
    <n v="2638650"/>
    <n v="0.47"/>
    <s v="Over Budget"/>
    <x v="2"/>
  </r>
  <r>
    <n v="1"/>
    <x v="0"/>
    <n v="47.571428571428569"/>
    <n v="50.714285714285715"/>
    <n v="3.1428571428571459"/>
    <x v="1"/>
    <n v="2012000"/>
    <n v="2012000"/>
    <n v="0"/>
    <s v="As Budgeted"/>
    <x v="1"/>
  </r>
  <r>
    <n v="1"/>
    <x v="7"/>
    <n v="43"/>
    <n v="48.571428571428569"/>
    <n v="5.5714285714285694"/>
    <x v="1"/>
    <n v="1583000"/>
    <n v="1583000"/>
    <n v="0"/>
    <s v="As Budgeted"/>
    <x v="0"/>
  </r>
  <r>
    <n v="1"/>
    <x v="0"/>
    <n v="105.42857142857143"/>
    <n v="105.42857142857143"/>
    <n v="0"/>
    <x v="0"/>
    <n v="2204000"/>
    <n v="2204000"/>
    <n v="0"/>
    <s v="As Budgeted"/>
    <x v="2"/>
  </r>
  <r>
    <n v="1"/>
    <x v="0"/>
    <n v="29.142857142857142"/>
    <n v="29.142857142857142"/>
    <n v="0"/>
    <x v="0"/>
    <n v="884000"/>
    <n v="884000"/>
    <n v="0"/>
    <s v="As Budgeted"/>
    <x v="4"/>
  </r>
  <r>
    <n v="1"/>
    <x v="4"/>
    <n v="96.428571428571431"/>
    <n v="96.428571428571431"/>
    <n v="0"/>
    <x v="0"/>
    <n v="919000"/>
    <n v="919000"/>
    <n v="0"/>
    <s v="As Budgeted"/>
    <x v="0"/>
  </r>
  <r>
    <n v="1"/>
    <x v="3"/>
    <n v="90"/>
    <n v="90"/>
    <n v="0"/>
    <x v="0"/>
    <n v="423000"/>
    <n v="494909.99999999994"/>
    <n v="0.16999999999999987"/>
    <s v="Over Budget"/>
    <x v="2"/>
  </r>
  <r>
    <n v="1"/>
    <x v="11"/>
    <n v="58.285714285714285"/>
    <n v="58.285714285714285"/>
    <n v="0"/>
    <x v="0"/>
    <n v="2402000"/>
    <n v="2402000"/>
    <n v="0"/>
    <s v="As Budgeted"/>
    <x v="0"/>
  </r>
  <r>
    <n v="1"/>
    <x v="12"/>
    <n v="86.142857142857139"/>
    <n v="86.142857142857139"/>
    <n v="0"/>
    <x v="0"/>
    <n v="1888000"/>
    <n v="2548800"/>
    <n v="0.35"/>
    <s v="Over Budget"/>
    <x v="0"/>
  </r>
  <r>
    <n v="1"/>
    <x v="11"/>
    <n v="93.142857142857139"/>
    <n v="93.142857142857139"/>
    <n v="0"/>
    <x v="0"/>
    <n v="960000"/>
    <n v="960000"/>
    <n v="0"/>
    <s v="As Budgeted"/>
    <x v="3"/>
  </r>
  <r>
    <n v="1"/>
    <x v="8"/>
    <n v="93"/>
    <n v="93"/>
    <n v="0"/>
    <x v="0"/>
    <n v="1623000"/>
    <n v="2742870"/>
    <n v="0.69"/>
    <s v="Over Budget"/>
    <x v="4"/>
  </r>
  <r>
    <n v="1"/>
    <x v="14"/>
    <n v="27.857142857142858"/>
    <n v="32.714285714285715"/>
    <n v="4.8571428571428577"/>
    <x v="1"/>
    <n v="1523000"/>
    <n v="1523000"/>
    <n v="0"/>
    <s v="As Budgeted"/>
    <x v="3"/>
  </r>
  <r>
    <n v="1"/>
    <x v="4"/>
    <n v="44"/>
    <n v="44"/>
    <n v="0"/>
    <x v="0"/>
    <n v="1593000"/>
    <n v="1593000"/>
    <n v="0"/>
    <s v="As Budgeted"/>
    <x v="4"/>
  </r>
  <r>
    <n v="1"/>
    <x v="12"/>
    <n v="69.571428571428569"/>
    <n v="69.571428571428569"/>
    <n v="0"/>
    <x v="0"/>
    <n v="394000"/>
    <n v="480680"/>
    <n v="0.22"/>
    <s v="Over Budget"/>
    <x v="0"/>
  </r>
  <r>
    <n v="1"/>
    <x v="11"/>
    <n v="64.857142857142861"/>
    <n v="64.857142857142861"/>
    <n v="0"/>
    <x v="0"/>
    <n v="1490000"/>
    <n v="1490000"/>
    <n v="0"/>
    <s v="As Budgeted"/>
    <x v="3"/>
  </r>
  <r>
    <n v="1"/>
    <x v="3"/>
    <n v="34.285714285714285"/>
    <n v="45.571428571428569"/>
    <n v="11.285714285714285"/>
    <x v="1"/>
    <n v="2162000"/>
    <n v="2313340"/>
    <n v="7.0000000000000007E-2"/>
    <s v="Over Budget"/>
    <x v="2"/>
  </r>
  <r>
    <n v="1"/>
    <x v="2"/>
    <n v="33"/>
    <n v="33"/>
    <n v="0"/>
    <x v="0"/>
    <n v="1115000"/>
    <n v="1416050"/>
    <n v="0.27"/>
    <s v="Over Budget"/>
    <x v="1"/>
  </r>
  <r>
    <n v="1"/>
    <x v="2"/>
    <n v="103.85714285714286"/>
    <n v="103.85714285714286"/>
    <n v="0"/>
    <x v="0"/>
    <n v="2391000"/>
    <n v="2391000"/>
    <n v="0"/>
    <s v="As Budgeted"/>
    <x v="2"/>
  </r>
  <r>
    <n v="1"/>
    <x v="8"/>
    <n v="42.857142857142854"/>
    <n v="42.857142857142854"/>
    <n v="0"/>
    <x v="0"/>
    <n v="666000"/>
    <n v="666000"/>
    <n v="0"/>
    <s v="As Budgeted"/>
    <x v="3"/>
  </r>
  <r>
    <n v="1"/>
    <x v="9"/>
    <n v="49.571428571428569"/>
    <n v="49.571428571428569"/>
    <n v="0"/>
    <x v="0"/>
    <n v="1469000"/>
    <n v="1469000"/>
    <n v="0"/>
    <s v="As Budgeted"/>
    <x v="3"/>
  </r>
  <r>
    <n v="1"/>
    <x v="2"/>
    <n v="92.285714285714292"/>
    <n v="92.285714285714292"/>
    <n v="0"/>
    <x v="0"/>
    <n v="476000"/>
    <n v="680680"/>
    <n v="0.43"/>
    <s v="Over Budget"/>
    <x v="2"/>
  </r>
  <r>
    <n v="1"/>
    <x v="7"/>
    <n v="100.85714285714286"/>
    <n v="100.85714285714286"/>
    <n v="0"/>
    <x v="0"/>
    <n v="1083000"/>
    <n v="1083000"/>
    <n v="0"/>
    <s v="As Budgeted"/>
    <x v="2"/>
  </r>
  <r>
    <n v="1"/>
    <x v="3"/>
    <n v="66"/>
    <n v="66"/>
    <n v="0"/>
    <x v="0"/>
    <n v="579000"/>
    <n v="810600"/>
    <n v="0.4"/>
    <s v="Over Budget"/>
    <x v="1"/>
  </r>
  <r>
    <n v="1"/>
    <x v="7"/>
    <n v="86.285714285714292"/>
    <n v="86.285714285714292"/>
    <n v="0"/>
    <x v="0"/>
    <n v="2116000"/>
    <n v="2116000"/>
    <n v="0"/>
    <s v="As Budgeted"/>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D10" firstHeaderRow="1" firstDataRow="2" firstDataCol="1"/>
  <pivotFields count="11">
    <pivotField showAll="0"/>
    <pivotField showAll="0"/>
    <pivotField numFmtId="164" showAll="0"/>
    <pivotField numFmtId="164" showAll="0"/>
    <pivotField numFmtId="164" showAll="0"/>
    <pivotField axis="axisCol" dataField="1" showAll="0">
      <items count="3">
        <item x="1"/>
        <item x="0"/>
        <item t="default"/>
      </items>
    </pivotField>
    <pivotField numFmtId="165" showAll="0"/>
    <pivotField numFmtId="165" showAll="0"/>
    <pivotField numFmtId="9" showAll="0"/>
    <pivotField showAll="0"/>
    <pivotField axis="axisRow" showAll="0">
      <items count="6">
        <item x="4"/>
        <item x="0"/>
        <item x="1"/>
        <item x="2"/>
        <item x="3"/>
        <item t="default"/>
      </items>
    </pivotField>
  </pivotFields>
  <rowFields count="1">
    <field x="10"/>
  </rowFields>
  <rowItems count="6">
    <i>
      <x/>
    </i>
    <i>
      <x v="1"/>
    </i>
    <i>
      <x v="2"/>
    </i>
    <i>
      <x v="3"/>
    </i>
    <i>
      <x v="4"/>
    </i>
    <i t="grand">
      <x/>
    </i>
  </rowItems>
  <colFields count="1">
    <field x="5"/>
  </colFields>
  <colItems count="3">
    <i>
      <x/>
    </i>
    <i>
      <x v="1"/>
    </i>
    <i t="grand">
      <x/>
    </i>
  </colItems>
  <dataFields count="1">
    <dataField name="Count of OnTim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D10" firstHeaderRow="1" firstDataRow="2" firstDataCol="1"/>
  <pivotFields count="11">
    <pivotField showAll="0"/>
    <pivotField showAll="0"/>
    <pivotField numFmtId="164" showAll="0"/>
    <pivotField numFmtId="164" showAll="0"/>
    <pivotField numFmtId="164" showAll="0"/>
    <pivotField axis="axisCol" dataField="1" showAll="0">
      <items count="3">
        <item x="1"/>
        <item x="0"/>
        <item t="default"/>
      </items>
    </pivotField>
    <pivotField numFmtId="165" showAll="0"/>
    <pivotField numFmtId="165" showAll="0"/>
    <pivotField numFmtId="9" showAll="0"/>
    <pivotField showAll="0"/>
    <pivotField axis="axisRow" showAll="0">
      <items count="6">
        <item x="4"/>
        <item x="0"/>
        <item x="1"/>
        <item x="2"/>
        <item x="3"/>
        <item t="default"/>
      </items>
    </pivotField>
  </pivotFields>
  <rowFields count="1">
    <field x="10"/>
  </rowFields>
  <rowItems count="6">
    <i>
      <x/>
    </i>
    <i>
      <x v="1"/>
    </i>
    <i>
      <x v="2"/>
    </i>
    <i>
      <x v="3"/>
    </i>
    <i>
      <x v="4"/>
    </i>
    <i t="grand">
      <x/>
    </i>
  </rowItems>
  <colFields count="1">
    <field x="5"/>
  </colFields>
  <colItems count="3">
    <i>
      <x/>
    </i>
    <i>
      <x v="1"/>
    </i>
    <i t="grand">
      <x/>
    </i>
  </colItems>
  <dataFields count="1">
    <dataField name="Count of OnTim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D10" firstHeaderRow="1" firstDataRow="2" firstDataCol="1" rowPageCount="1" colPageCount="1"/>
  <pivotFields count="11">
    <pivotField showAll="0"/>
    <pivotField axis="axisPage" showAll="0">
      <items count="16">
        <item x="3"/>
        <item x="10"/>
        <item x="7"/>
        <item x="13"/>
        <item x="2"/>
        <item x="6"/>
        <item x="12"/>
        <item x="11"/>
        <item x="14"/>
        <item x="8"/>
        <item x="9"/>
        <item x="1"/>
        <item x="4"/>
        <item x="0"/>
        <item x="5"/>
        <item t="default"/>
      </items>
    </pivotField>
    <pivotField numFmtId="164" showAll="0"/>
    <pivotField numFmtId="164" showAll="0"/>
    <pivotField numFmtId="164" showAll="0"/>
    <pivotField axis="axisCol" dataField="1" showAll="0">
      <items count="3">
        <item x="1"/>
        <item x="0"/>
        <item t="default"/>
      </items>
    </pivotField>
    <pivotField numFmtId="165" showAll="0"/>
    <pivotField numFmtId="165" showAll="0"/>
    <pivotField numFmtId="9" showAll="0"/>
    <pivotField showAll="0"/>
    <pivotField axis="axisRow" showAll="0">
      <items count="6">
        <item x="4"/>
        <item x="0"/>
        <item x="1"/>
        <item x="2"/>
        <item x="3"/>
        <item t="default"/>
      </items>
    </pivotField>
  </pivotFields>
  <rowFields count="1">
    <field x="10"/>
  </rowFields>
  <rowItems count="6">
    <i>
      <x/>
    </i>
    <i>
      <x v="1"/>
    </i>
    <i>
      <x v="2"/>
    </i>
    <i>
      <x v="3"/>
    </i>
    <i>
      <x v="4"/>
    </i>
    <i t="grand">
      <x/>
    </i>
  </rowItems>
  <colFields count="1">
    <field x="5"/>
  </colFields>
  <colItems count="3">
    <i>
      <x/>
    </i>
    <i>
      <x v="1"/>
    </i>
    <i t="grand">
      <x/>
    </i>
  </colItems>
  <pageFields count="1">
    <pageField fld="1" item="12" hier="-1"/>
  </pageFields>
  <dataFields count="1">
    <dataField name="Count of OnTim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H102"/>
  <sheetViews>
    <sheetView topLeftCell="A76" workbookViewId="0">
      <selection activeCell="C83" sqref="C83:C87"/>
    </sheetView>
  </sheetViews>
  <sheetFormatPr defaultRowHeight="15.75" x14ac:dyDescent="0.25"/>
  <cols>
    <col min="1" max="1" width="6.42578125" style="19" customWidth="1"/>
    <col min="2" max="2" width="91.28515625" style="22" customWidth="1"/>
    <col min="3" max="4" width="9.140625" style="22"/>
  </cols>
  <sheetData>
    <row r="1" spans="1:8" s="45" customFormat="1" ht="18.75" x14ac:dyDescent="0.3">
      <c r="A1" s="96" t="s">
        <v>0</v>
      </c>
      <c r="B1" s="96"/>
      <c r="C1" s="96"/>
    </row>
    <row r="3" spans="1:8" ht="75" customHeight="1" x14ac:dyDescent="0.25">
      <c r="B3" s="23" t="s">
        <v>160</v>
      </c>
      <c r="C3" s="24" t="s">
        <v>1</v>
      </c>
    </row>
    <row r="5" spans="1:8" ht="15.75" customHeight="1" x14ac:dyDescent="0.25">
      <c r="A5" s="25" t="s">
        <v>2</v>
      </c>
      <c r="B5" s="26" t="s">
        <v>161</v>
      </c>
      <c r="C5" s="97" t="s">
        <v>3</v>
      </c>
    </row>
    <row r="6" spans="1:8" x14ac:dyDescent="0.25">
      <c r="A6" s="27" t="s">
        <v>4</v>
      </c>
      <c r="B6" s="28" t="s">
        <v>5</v>
      </c>
      <c r="C6" s="98"/>
      <c r="D6" s="29"/>
    </row>
    <row r="7" spans="1:8" x14ac:dyDescent="0.25">
      <c r="A7" s="30" t="s">
        <v>6</v>
      </c>
      <c r="B7" s="28" t="s">
        <v>7</v>
      </c>
      <c r="C7" s="98"/>
    </row>
    <row r="8" spans="1:8" x14ac:dyDescent="0.25">
      <c r="A8" s="30" t="s">
        <v>8</v>
      </c>
      <c r="B8" s="28" t="s">
        <v>9</v>
      </c>
      <c r="C8" s="98"/>
      <c r="D8" s="100"/>
    </row>
    <row r="9" spans="1:8" x14ac:dyDescent="0.25">
      <c r="A9" s="30" t="s">
        <v>10</v>
      </c>
      <c r="B9" s="28" t="s">
        <v>11</v>
      </c>
      <c r="C9" s="99"/>
      <c r="D9" s="100"/>
    </row>
    <row r="10" spans="1:8" ht="41.25" customHeight="1" x14ac:dyDescent="0.25">
      <c r="A10" s="30"/>
      <c r="B10" s="31" t="s">
        <v>162</v>
      </c>
    </row>
    <row r="11" spans="1:8" x14ac:dyDescent="0.25">
      <c r="A11" s="32" t="s">
        <v>12</v>
      </c>
      <c r="B11" s="22" t="s">
        <v>165</v>
      </c>
      <c r="C11" s="91" t="s">
        <v>278</v>
      </c>
      <c r="D11" s="33"/>
      <c r="E11" s="1"/>
      <c r="F11" s="1"/>
      <c r="G11" s="1"/>
      <c r="H11" s="2"/>
    </row>
    <row r="12" spans="1:8" x14ac:dyDescent="0.25">
      <c r="A12" s="30" t="s">
        <v>4</v>
      </c>
      <c r="B12" s="34" t="s">
        <v>166</v>
      </c>
      <c r="C12" s="92"/>
    </row>
    <row r="13" spans="1:8" x14ac:dyDescent="0.25">
      <c r="A13" s="30" t="s">
        <v>6</v>
      </c>
      <c r="B13" s="34" t="s">
        <v>167</v>
      </c>
      <c r="C13" s="92"/>
    </row>
    <row r="14" spans="1:8" ht="15" customHeight="1" x14ac:dyDescent="0.25">
      <c r="A14" s="30" t="s">
        <v>8</v>
      </c>
      <c r="B14" s="35" t="s">
        <v>168</v>
      </c>
      <c r="C14" s="101"/>
    </row>
    <row r="15" spans="1:8" x14ac:dyDescent="0.25">
      <c r="A15" s="30" t="s">
        <v>10</v>
      </c>
      <c r="B15" s="34" t="s">
        <v>169</v>
      </c>
      <c r="C15" s="102"/>
    </row>
    <row r="16" spans="1:8" ht="17.25" customHeight="1" x14ac:dyDescent="0.25">
      <c r="A16" s="30"/>
    </row>
    <row r="17" spans="1:3" x14ac:dyDescent="0.25">
      <c r="A17" s="32" t="s">
        <v>13</v>
      </c>
      <c r="B17" s="22" t="s">
        <v>213</v>
      </c>
      <c r="C17" s="91" t="s">
        <v>279</v>
      </c>
    </row>
    <row r="18" spans="1:3" x14ac:dyDescent="0.25">
      <c r="A18" s="30" t="s">
        <v>4</v>
      </c>
      <c r="B18" s="35" t="s">
        <v>214</v>
      </c>
      <c r="C18" s="92"/>
    </row>
    <row r="19" spans="1:3" x14ac:dyDescent="0.25">
      <c r="A19" s="30" t="s">
        <v>6</v>
      </c>
      <c r="B19" s="34" t="s">
        <v>215</v>
      </c>
      <c r="C19" s="92"/>
    </row>
    <row r="20" spans="1:3" x14ac:dyDescent="0.25">
      <c r="A20" s="30" t="s">
        <v>8</v>
      </c>
      <c r="B20" s="34" t="s">
        <v>216</v>
      </c>
      <c r="C20" s="92"/>
    </row>
    <row r="21" spans="1:3" x14ac:dyDescent="0.25">
      <c r="A21" s="30" t="s">
        <v>10</v>
      </c>
      <c r="B21" s="34" t="s">
        <v>217</v>
      </c>
      <c r="C21" s="93"/>
    </row>
    <row r="22" spans="1:3" x14ac:dyDescent="0.25">
      <c r="A22" s="30"/>
    </row>
    <row r="23" spans="1:3" x14ac:dyDescent="0.25">
      <c r="A23" s="32" t="s">
        <v>14</v>
      </c>
      <c r="B23" s="36" t="s">
        <v>170</v>
      </c>
      <c r="C23" s="91" t="s">
        <v>279</v>
      </c>
    </row>
    <row r="24" spans="1:3" x14ac:dyDescent="0.25">
      <c r="A24" s="30" t="s">
        <v>4</v>
      </c>
      <c r="B24" s="34" t="s">
        <v>171</v>
      </c>
      <c r="C24" s="92"/>
    </row>
    <row r="25" spans="1:3" x14ac:dyDescent="0.25">
      <c r="A25" s="30" t="s">
        <v>6</v>
      </c>
      <c r="B25" s="34" t="s">
        <v>172</v>
      </c>
      <c r="C25" s="92"/>
    </row>
    <row r="26" spans="1:3" x14ac:dyDescent="0.25">
      <c r="A26" s="30" t="s">
        <v>8</v>
      </c>
      <c r="B26" s="34" t="s">
        <v>173</v>
      </c>
      <c r="C26" s="92"/>
    </row>
    <row r="27" spans="1:3" x14ac:dyDescent="0.25">
      <c r="A27" s="30" t="s">
        <v>10</v>
      </c>
      <c r="B27" s="34" t="s">
        <v>174</v>
      </c>
      <c r="C27" s="93"/>
    </row>
    <row r="28" spans="1:3" x14ac:dyDescent="0.25">
      <c r="A28" s="30"/>
    </row>
    <row r="29" spans="1:3" x14ac:dyDescent="0.25">
      <c r="A29" s="32" t="s">
        <v>16</v>
      </c>
      <c r="B29" s="22" t="s">
        <v>175</v>
      </c>
      <c r="C29" s="91" t="s">
        <v>280</v>
      </c>
    </row>
    <row r="30" spans="1:3" x14ac:dyDescent="0.25">
      <c r="A30" s="30" t="s">
        <v>4</v>
      </c>
      <c r="B30" s="34" t="s">
        <v>176</v>
      </c>
      <c r="C30" s="92"/>
    </row>
    <row r="31" spans="1:3" x14ac:dyDescent="0.25">
      <c r="A31" s="30" t="s">
        <v>6</v>
      </c>
      <c r="B31" s="34" t="s">
        <v>177</v>
      </c>
      <c r="C31" s="92"/>
    </row>
    <row r="32" spans="1:3" x14ac:dyDescent="0.25">
      <c r="A32" s="30" t="s">
        <v>8</v>
      </c>
      <c r="B32" s="35" t="s">
        <v>178</v>
      </c>
      <c r="C32" s="92"/>
    </row>
    <row r="33" spans="1:3" x14ac:dyDescent="0.25">
      <c r="A33" s="30" t="s">
        <v>10</v>
      </c>
      <c r="B33" s="34" t="s">
        <v>179</v>
      </c>
      <c r="C33" s="93"/>
    </row>
    <row r="34" spans="1:3" x14ac:dyDescent="0.25">
      <c r="A34" s="30"/>
    </row>
    <row r="35" spans="1:3" x14ac:dyDescent="0.25">
      <c r="A35" s="32" t="s">
        <v>17</v>
      </c>
      <c r="B35" s="36" t="s">
        <v>209</v>
      </c>
      <c r="C35" s="91" t="s">
        <v>279</v>
      </c>
    </row>
    <row r="36" spans="1:3" x14ac:dyDescent="0.25">
      <c r="A36" s="30" t="s">
        <v>4</v>
      </c>
      <c r="B36" s="34" t="s">
        <v>210</v>
      </c>
      <c r="C36" s="92"/>
    </row>
    <row r="37" spans="1:3" x14ac:dyDescent="0.25">
      <c r="A37" s="30" t="s">
        <v>6</v>
      </c>
      <c r="B37" s="34" t="s">
        <v>211</v>
      </c>
      <c r="C37" s="92"/>
    </row>
    <row r="38" spans="1:3" x14ac:dyDescent="0.25">
      <c r="A38" s="30" t="s">
        <v>8</v>
      </c>
      <c r="B38" s="34" t="s">
        <v>212</v>
      </c>
      <c r="C38" s="92"/>
    </row>
    <row r="39" spans="1:3" x14ac:dyDescent="0.25">
      <c r="A39" s="30" t="s">
        <v>10</v>
      </c>
      <c r="B39" s="34" t="s">
        <v>169</v>
      </c>
      <c r="C39" s="93"/>
    </row>
    <row r="41" spans="1:3" x14ac:dyDescent="0.25">
      <c r="A41" s="32" t="s">
        <v>18</v>
      </c>
      <c r="B41" s="36" t="s">
        <v>218</v>
      </c>
      <c r="C41" s="91" t="s">
        <v>279</v>
      </c>
    </row>
    <row r="42" spans="1:3" x14ac:dyDescent="0.25">
      <c r="A42" s="30" t="s">
        <v>4</v>
      </c>
      <c r="B42" s="34" t="s">
        <v>219</v>
      </c>
      <c r="C42" s="92"/>
    </row>
    <row r="43" spans="1:3" x14ac:dyDescent="0.25">
      <c r="A43" s="30" t="s">
        <v>6</v>
      </c>
      <c r="B43" s="34" t="s">
        <v>220</v>
      </c>
      <c r="C43" s="92"/>
    </row>
    <row r="44" spans="1:3" x14ac:dyDescent="0.25">
      <c r="A44" s="30" t="s">
        <v>8</v>
      </c>
      <c r="B44" s="34" t="s">
        <v>221</v>
      </c>
      <c r="C44" s="92"/>
    </row>
    <row r="45" spans="1:3" x14ac:dyDescent="0.25">
      <c r="A45" s="30" t="s">
        <v>10</v>
      </c>
      <c r="B45" s="34" t="s">
        <v>222</v>
      </c>
      <c r="C45" s="93"/>
    </row>
    <row r="47" spans="1:3" ht="31.5" x14ac:dyDescent="0.25">
      <c r="A47" s="32" t="s">
        <v>19</v>
      </c>
      <c r="B47" s="36" t="s">
        <v>20</v>
      </c>
      <c r="C47" s="91" t="s">
        <v>278</v>
      </c>
    </row>
    <row r="48" spans="1:3" x14ac:dyDescent="0.25">
      <c r="A48" s="30" t="s">
        <v>4</v>
      </c>
      <c r="B48" s="34" t="s">
        <v>21</v>
      </c>
      <c r="C48" s="92"/>
    </row>
    <row r="49" spans="1:3" x14ac:dyDescent="0.25">
      <c r="A49" s="30" t="s">
        <v>6</v>
      </c>
      <c r="B49" s="34" t="s">
        <v>22</v>
      </c>
      <c r="C49" s="92"/>
    </row>
    <row r="50" spans="1:3" x14ac:dyDescent="0.25">
      <c r="A50" s="30" t="s">
        <v>8</v>
      </c>
      <c r="B50" s="34" t="s">
        <v>23</v>
      </c>
      <c r="C50" s="92"/>
    </row>
    <row r="51" spans="1:3" x14ac:dyDescent="0.25">
      <c r="A51" s="30" t="s">
        <v>10</v>
      </c>
      <c r="B51" s="34" t="s">
        <v>24</v>
      </c>
      <c r="C51" s="93"/>
    </row>
    <row r="53" spans="1:3" x14ac:dyDescent="0.25">
      <c r="A53" s="32" t="s">
        <v>25</v>
      </c>
      <c r="B53" s="36" t="s">
        <v>180</v>
      </c>
      <c r="C53" s="91" t="s">
        <v>279</v>
      </c>
    </row>
    <row r="54" spans="1:3" x14ac:dyDescent="0.25">
      <c r="A54" s="30" t="s">
        <v>4</v>
      </c>
      <c r="B54" s="35" t="s">
        <v>181</v>
      </c>
      <c r="C54" s="92"/>
    </row>
    <row r="55" spans="1:3" x14ac:dyDescent="0.25">
      <c r="A55" s="30" t="s">
        <v>6</v>
      </c>
      <c r="B55" s="34" t="s">
        <v>182</v>
      </c>
      <c r="C55" s="92"/>
    </row>
    <row r="56" spans="1:3" x14ac:dyDescent="0.25">
      <c r="A56" s="30" t="s">
        <v>8</v>
      </c>
      <c r="B56" s="34" t="s">
        <v>183</v>
      </c>
      <c r="C56" s="92"/>
    </row>
    <row r="57" spans="1:3" x14ac:dyDescent="0.25">
      <c r="A57" s="30" t="s">
        <v>10</v>
      </c>
      <c r="B57" s="34" t="s">
        <v>184</v>
      </c>
      <c r="C57" s="93"/>
    </row>
    <row r="59" spans="1:3" ht="15" customHeight="1" x14ac:dyDescent="0.25">
      <c r="A59" s="32" t="s">
        <v>26</v>
      </c>
      <c r="B59" s="36" t="s">
        <v>148</v>
      </c>
      <c r="C59" s="91" t="s">
        <v>280</v>
      </c>
    </row>
    <row r="60" spans="1:3" ht="15" customHeight="1" x14ac:dyDescent="0.25">
      <c r="A60" s="30" t="s">
        <v>4</v>
      </c>
      <c r="B60" s="34" t="s">
        <v>149</v>
      </c>
      <c r="C60" s="94"/>
    </row>
    <row r="61" spans="1:3" ht="15" customHeight="1" x14ac:dyDescent="0.25">
      <c r="A61" s="30" t="s">
        <v>6</v>
      </c>
      <c r="B61" s="34" t="s">
        <v>150</v>
      </c>
      <c r="C61" s="94"/>
    </row>
    <row r="62" spans="1:3" ht="15" customHeight="1" x14ac:dyDescent="0.25">
      <c r="A62" s="30" t="s">
        <v>8</v>
      </c>
      <c r="B62" s="34" t="s">
        <v>151</v>
      </c>
      <c r="C62" s="94"/>
    </row>
    <row r="63" spans="1:3" ht="15" customHeight="1" x14ac:dyDescent="0.25">
      <c r="A63" s="30" t="s">
        <v>10</v>
      </c>
      <c r="B63" s="34" t="s">
        <v>152</v>
      </c>
      <c r="C63" s="95"/>
    </row>
    <row r="65" spans="1:3" ht="15" customHeight="1" x14ac:dyDescent="0.25">
      <c r="A65" s="32" t="s">
        <v>27</v>
      </c>
      <c r="B65" s="36" t="s">
        <v>125</v>
      </c>
      <c r="C65" s="91" t="s">
        <v>278</v>
      </c>
    </row>
    <row r="66" spans="1:3" ht="15" customHeight="1" x14ac:dyDescent="0.25">
      <c r="A66" s="30" t="s">
        <v>4</v>
      </c>
      <c r="B66" s="34" t="s">
        <v>126</v>
      </c>
      <c r="C66" s="94"/>
    </row>
    <row r="67" spans="1:3" ht="15" customHeight="1" x14ac:dyDescent="0.25">
      <c r="A67" s="30" t="s">
        <v>6</v>
      </c>
      <c r="B67" s="34" t="s">
        <v>127</v>
      </c>
      <c r="C67" s="94"/>
    </row>
    <row r="68" spans="1:3" ht="15" customHeight="1" x14ac:dyDescent="0.25">
      <c r="A68" s="30" t="s">
        <v>8</v>
      </c>
      <c r="B68" s="34" t="s">
        <v>128</v>
      </c>
      <c r="C68" s="94"/>
    </row>
    <row r="69" spans="1:3" ht="15" customHeight="1" x14ac:dyDescent="0.25">
      <c r="A69" s="30" t="s">
        <v>10</v>
      </c>
      <c r="B69" s="34" t="s">
        <v>129</v>
      </c>
      <c r="C69" s="95"/>
    </row>
    <row r="71" spans="1:3" ht="47.25" x14ac:dyDescent="0.25">
      <c r="A71" s="32" t="s">
        <v>123</v>
      </c>
      <c r="B71" s="40" t="s">
        <v>142</v>
      </c>
      <c r="C71" s="91" t="s">
        <v>279</v>
      </c>
    </row>
    <row r="72" spans="1:3" x14ac:dyDescent="0.25">
      <c r="A72" s="30" t="s">
        <v>4</v>
      </c>
      <c r="B72" s="19" t="s">
        <v>130</v>
      </c>
      <c r="C72" s="94"/>
    </row>
    <row r="73" spans="1:3" x14ac:dyDescent="0.25">
      <c r="A73" s="30" t="s">
        <v>6</v>
      </c>
      <c r="B73" s="20" t="s">
        <v>131</v>
      </c>
      <c r="C73" s="94"/>
    </row>
    <row r="74" spans="1:3" x14ac:dyDescent="0.25">
      <c r="A74" s="30" t="s">
        <v>8</v>
      </c>
      <c r="B74" s="19" t="s">
        <v>132</v>
      </c>
      <c r="C74" s="94"/>
    </row>
    <row r="75" spans="1:3" x14ac:dyDescent="0.25">
      <c r="A75" s="30" t="s">
        <v>10</v>
      </c>
      <c r="B75" s="41" t="s">
        <v>133</v>
      </c>
      <c r="C75" s="95"/>
    </row>
    <row r="77" spans="1:3" x14ac:dyDescent="0.25">
      <c r="A77" s="32" t="s">
        <v>124</v>
      </c>
      <c r="B77" s="42" t="s">
        <v>134</v>
      </c>
      <c r="C77" s="91" t="s">
        <v>280</v>
      </c>
    </row>
    <row r="78" spans="1:3" ht="15" customHeight="1" x14ac:dyDescent="0.25">
      <c r="A78" s="30" t="s">
        <v>4</v>
      </c>
      <c r="B78" s="19" t="s">
        <v>135</v>
      </c>
      <c r="C78" s="92"/>
    </row>
    <row r="79" spans="1:3" x14ac:dyDescent="0.25">
      <c r="A79" s="30" t="s">
        <v>6</v>
      </c>
      <c r="B79" s="20" t="s">
        <v>136</v>
      </c>
      <c r="C79" s="92"/>
    </row>
    <row r="80" spans="1:3" x14ac:dyDescent="0.25">
      <c r="A80" s="30" t="s">
        <v>8</v>
      </c>
      <c r="B80" s="19" t="s">
        <v>137</v>
      </c>
      <c r="C80" s="92"/>
    </row>
    <row r="81" spans="1:3" x14ac:dyDescent="0.25">
      <c r="A81" s="30" t="s">
        <v>10</v>
      </c>
      <c r="B81" s="21" t="s">
        <v>15</v>
      </c>
      <c r="C81" s="93"/>
    </row>
    <row r="83" spans="1:3" x14ac:dyDescent="0.25">
      <c r="A83" s="32" t="s">
        <v>138</v>
      </c>
      <c r="B83" s="42" t="s">
        <v>141</v>
      </c>
      <c r="C83" s="91" t="s">
        <v>279</v>
      </c>
    </row>
    <row r="84" spans="1:3" x14ac:dyDescent="0.25">
      <c r="A84" s="30" t="s">
        <v>4</v>
      </c>
      <c r="B84" s="22" t="s">
        <v>144</v>
      </c>
      <c r="C84" s="92"/>
    </row>
    <row r="85" spans="1:3" x14ac:dyDescent="0.25">
      <c r="A85" s="30" t="s">
        <v>6</v>
      </c>
      <c r="B85" s="20" t="s">
        <v>145</v>
      </c>
      <c r="C85" s="92"/>
    </row>
    <row r="86" spans="1:3" ht="31.5" x14ac:dyDescent="0.25">
      <c r="A86" s="30" t="s">
        <v>8</v>
      </c>
      <c r="B86" s="43" t="s">
        <v>146</v>
      </c>
      <c r="C86" s="92"/>
    </row>
    <row r="87" spans="1:3" x14ac:dyDescent="0.25">
      <c r="A87" s="30" t="s">
        <v>10</v>
      </c>
      <c r="B87" s="19" t="s">
        <v>143</v>
      </c>
      <c r="C87" s="93"/>
    </row>
    <row r="89" spans="1:3" x14ac:dyDescent="0.25">
      <c r="A89" s="32" t="s">
        <v>139</v>
      </c>
      <c r="B89" s="42" t="s">
        <v>153</v>
      </c>
      <c r="C89" s="91" t="s">
        <v>3</v>
      </c>
    </row>
    <row r="90" spans="1:3" x14ac:dyDescent="0.25">
      <c r="A90" s="30" t="s">
        <v>4</v>
      </c>
      <c r="B90" s="22" t="s">
        <v>154</v>
      </c>
      <c r="C90" s="92"/>
    </row>
    <row r="91" spans="1:3" x14ac:dyDescent="0.25">
      <c r="A91" s="30" t="s">
        <v>6</v>
      </c>
      <c r="B91" s="20" t="s">
        <v>155</v>
      </c>
      <c r="C91" s="92"/>
    </row>
    <row r="92" spans="1:3" x14ac:dyDescent="0.25">
      <c r="A92" s="30" t="s">
        <v>8</v>
      </c>
      <c r="B92" s="43" t="s">
        <v>156</v>
      </c>
      <c r="C92" s="92"/>
    </row>
    <row r="93" spans="1:3" x14ac:dyDescent="0.25">
      <c r="A93" s="30" t="s">
        <v>10</v>
      </c>
      <c r="B93" s="19" t="s">
        <v>15</v>
      </c>
      <c r="C93" s="93"/>
    </row>
    <row r="95" spans="1:3" ht="31.5" x14ac:dyDescent="0.25">
      <c r="A95" s="32" t="s">
        <v>140</v>
      </c>
      <c r="B95" s="44" t="s">
        <v>164</v>
      </c>
      <c r="C95" s="91" t="s">
        <v>279</v>
      </c>
    </row>
    <row r="96" spans="1:3" x14ac:dyDescent="0.25">
      <c r="A96" s="30" t="s">
        <v>4</v>
      </c>
      <c r="B96" s="22" t="s">
        <v>157</v>
      </c>
      <c r="C96" s="92"/>
    </row>
    <row r="97" spans="1:3" x14ac:dyDescent="0.25">
      <c r="A97" s="30" t="s">
        <v>6</v>
      </c>
      <c r="B97" s="22" t="s">
        <v>147</v>
      </c>
      <c r="C97" s="92"/>
    </row>
    <row r="98" spans="1:3" x14ac:dyDescent="0.25">
      <c r="A98" s="30" t="s">
        <v>8</v>
      </c>
      <c r="B98" s="43" t="s">
        <v>158</v>
      </c>
      <c r="C98" s="92"/>
    </row>
    <row r="99" spans="1:3" x14ac:dyDescent="0.25">
      <c r="A99" s="30" t="s">
        <v>10</v>
      </c>
      <c r="B99" s="19" t="s">
        <v>159</v>
      </c>
      <c r="C99" s="93"/>
    </row>
    <row r="102" spans="1:3" ht="47.25" x14ac:dyDescent="0.25">
      <c r="A102" s="37"/>
      <c r="B102" s="38" t="s">
        <v>163</v>
      </c>
      <c r="C102" s="39"/>
    </row>
  </sheetData>
  <mergeCells count="18">
    <mergeCell ref="C29:C33"/>
    <mergeCell ref="C35:C39"/>
    <mergeCell ref="C41:C45"/>
    <mergeCell ref="C47:C51"/>
    <mergeCell ref="C53:C57"/>
    <mergeCell ref="C23:C27"/>
    <mergeCell ref="A1:C1"/>
    <mergeCell ref="C5:C9"/>
    <mergeCell ref="D8:D9"/>
    <mergeCell ref="C11:C15"/>
    <mergeCell ref="C17:C21"/>
    <mergeCell ref="C89:C93"/>
    <mergeCell ref="C95:C99"/>
    <mergeCell ref="C59:C63"/>
    <mergeCell ref="C65:C69"/>
    <mergeCell ref="C71:C75"/>
    <mergeCell ref="C77:C81"/>
    <mergeCell ref="C83:C8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G8" sqref="G8"/>
    </sheetView>
  </sheetViews>
  <sheetFormatPr defaultRowHeight="15" x14ac:dyDescent="0.25"/>
  <cols>
    <col min="1" max="1" width="26.28515625" style="55" bestFit="1" customWidth="1"/>
    <col min="2" max="16384" width="9.140625" style="55"/>
  </cols>
  <sheetData>
    <row r="1" spans="1:6" ht="28.5" x14ac:dyDescent="0.45">
      <c r="A1" s="103" t="s">
        <v>231</v>
      </c>
      <c r="B1" s="103"/>
      <c r="C1" s="103"/>
      <c r="D1" s="103"/>
      <c r="E1" s="103"/>
      <c r="F1" s="103"/>
    </row>
    <row r="2" spans="1:6" ht="15.75" x14ac:dyDescent="0.25">
      <c r="A2" s="104" t="s">
        <v>230</v>
      </c>
      <c r="B2" s="104"/>
      <c r="C2" s="104"/>
      <c r="D2" s="104"/>
      <c r="E2" s="104"/>
      <c r="F2" s="104"/>
    </row>
    <row r="4" spans="1:6" x14ac:dyDescent="0.25">
      <c r="A4" s="59"/>
      <c r="B4" s="58">
        <v>2009</v>
      </c>
      <c r="C4" s="58">
        <v>2010</v>
      </c>
      <c r="D4" s="58">
        <v>2011</v>
      </c>
      <c r="E4" s="58">
        <v>2012</v>
      </c>
      <c r="F4"/>
    </row>
    <row r="5" spans="1:6" x14ac:dyDescent="0.25">
      <c r="A5" s="55" t="s">
        <v>229</v>
      </c>
      <c r="B5" s="57">
        <v>950</v>
      </c>
      <c r="C5" s="57">
        <v>1000</v>
      </c>
      <c r="D5" s="57">
        <v>1325</v>
      </c>
      <c r="E5" s="57">
        <v>1330</v>
      </c>
      <c r="F5"/>
    </row>
    <row r="6" spans="1:6" x14ac:dyDescent="0.25">
      <c r="A6" s="55" t="s">
        <v>228</v>
      </c>
      <c r="B6" s="57">
        <v>3975</v>
      </c>
      <c r="C6" s="57">
        <v>3650</v>
      </c>
      <c r="D6" s="57">
        <v>3775</v>
      </c>
      <c r="E6" s="57">
        <v>4000</v>
      </c>
      <c r="F6"/>
    </row>
    <row r="7" spans="1:6" x14ac:dyDescent="0.25">
      <c r="A7" s="55" t="s">
        <v>227</v>
      </c>
      <c r="B7" s="57">
        <v>1500</v>
      </c>
      <c r="C7" s="57">
        <v>1425</v>
      </c>
      <c r="D7" s="57">
        <v>1435</v>
      </c>
      <c r="E7" s="57">
        <v>1400</v>
      </c>
      <c r="F7"/>
    </row>
    <row r="8" spans="1:6" x14ac:dyDescent="0.25">
      <c r="A8" s="55" t="s">
        <v>226</v>
      </c>
      <c r="B8" s="57">
        <v>2300</v>
      </c>
      <c r="C8" s="57">
        <v>2250</v>
      </c>
      <c r="D8" s="57">
        <v>2500</v>
      </c>
      <c r="E8" s="57">
        <v>3500</v>
      </c>
      <c r="F8"/>
    </row>
    <row r="9" spans="1:6" x14ac:dyDescent="0.25">
      <c r="A9" s="55" t="s">
        <v>225</v>
      </c>
      <c r="B9" s="57">
        <v>1895</v>
      </c>
      <c r="C9" s="57">
        <v>1650</v>
      </c>
      <c r="D9" s="57">
        <v>1700</v>
      </c>
      <c r="E9" s="57">
        <v>1800</v>
      </c>
      <c r="F9"/>
    </row>
    <row r="10" spans="1:6" x14ac:dyDescent="0.25">
      <c r="A10" s="55" t="s">
        <v>224</v>
      </c>
      <c r="B10" s="57">
        <v>4500</v>
      </c>
      <c r="C10" s="57">
        <v>4325</v>
      </c>
      <c r="D10" s="57">
        <v>4400</v>
      </c>
      <c r="E10" s="57">
        <v>4800</v>
      </c>
      <c r="F10"/>
    </row>
    <row r="11" spans="1:6" ht="17.25" x14ac:dyDescent="0.4">
      <c r="A11" s="55" t="s">
        <v>223</v>
      </c>
      <c r="B11" s="56">
        <v>5200</v>
      </c>
      <c r="C11" s="56">
        <v>5500</v>
      </c>
      <c r="D11" s="56">
        <v>5000</v>
      </c>
      <c r="E11" s="56">
        <v>4700</v>
      </c>
      <c r="F11"/>
    </row>
    <row r="12" spans="1:6" x14ac:dyDescent="0.25">
      <c r="A12"/>
      <c r="B12"/>
      <c r="C12"/>
      <c r="D12"/>
      <c r="E12"/>
      <c r="F12"/>
    </row>
  </sheetData>
  <mergeCells count="2">
    <mergeCell ref="A1:F1"/>
    <mergeCell ref="A2:F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topLeftCell="A28" zoomScaleNormal="100" workbookViewId="0">
      <selection activeCell="H50" sqref="H50"/>
    </sheetView>
  </sheetViews>
  <sheetFormatPr defaultRowHeight="12.75" x14ac:dyDescent="0.2"/>
  <cols>
    <col min="1" max="1" width="12" style="62" customWidth="1"/>
    <col min="2" max="2" width="11" style="60" customWidth="1"/>
    <col min="3" max="3" width="6.5703125" style="60" customWidth="1"/>
    <col min="4" max="4" width="7.42578125" style="60" customWidth="1"/>
    <col min="5" max="5" width="12" style="60" customWidth="1"/>
    <col min="6" max="6" width="9.140625" style="60"/>
    <col min="7" max="7" width="11.5703125" style="60" bestFit="1" customWidth="1"/>
    <col min="8" max="8" width="8.28515625" style="60" customWidth="1"/>
    <col min="9" max="9" width="8.5703125" style="60" customWidth="1"/>
    <col min="10" max="10" width="12.85546875" style="62" customWidth="1"/>
    <col min="11" max="11" width="10.42578125" style="61" customWidth="1"/>
    <col min="12" max="13" width="9.140625" style="61" customWidth="1"/>
    <col min="14" max="16384" width="9.140625" style="60"/>
  </cols>
  <sheetData>
    <row r="1" spans="1:20" x14ac:dyDescent="0.2">
      <c r="D1" s="76" t="s">
        <v>235</v>
      </c>
      <c r="E1" s="75">
        <v>0.4</v>
      </c>
      <c r="F1" s="75">
        <f>(1-E1)</f>
        <v>0.6</v>
      </c>
    </row>
    <row r="2" spans="1:20" ht="15" x14ac:dyDescent="0.25">
      <c r="A2" s="74" t="s">
        <v>28</v>
      </c>
      <c r="B2" s="72" t="s">
        <v>29</v>
      </c>
      <c r="C2" s="73" t="s">
        <v>234</v>
      </c>
      <c r="D2" s="73" t="s">
        <v>233</v>
      </c>
      <c r="E2" s="73" t="s">
        <v>232</v>
      </c>
      <c r="F2" s="73" t="s">
        <v>30</v>
      </c>
      <c r="G2" s="73" t="s">
        <v>236</v>
      </c>
      <c r="H2" s="72" t="s">
        <v>31</v>
      </c>
      <c r="I2"/>
      <c r="J2"/>
      <c r="K2"/>
      <c r="M2"/>
      <c r="N2"/>
      <c r="O2"/>
      <c r="P2"/>
      <c r="Q2"/>
      <c r="R2"/>
      <c r="S2"/>
      <c r="T2"/>
    </row>
    <row r="3" spans="1:20" ht="15" x14ac:dyDescent="0.25">
      <c r="A3" s="11">
        <v>59231727</v>
      </c>
      <c r="B3" s="9" t="s">
        <v>32</v>
      </c>
      <c r="C3" s="9">
        <v>20</v>
      </c>
      <c r="D3" s="9">
        <v>30</v>
      </c>
      <c r="E3" s="9">
        <f t="shared" ref="E3:E45" si="0">C3+D3</f>
        <v>50</v>
      </c>
      <c r="F3" s="9">
        <v>80</v>
      </c>
      <c r="G3">
        <f>0.4*E3+0.6*F3</f>
        <v>68</v>
      </c>
      <c r="H3" s="63" t="str">
        <f>IF(AND(E3&gt;=40,G3&gt;=60),"PS","FL")</f>
        <v>PS</v>
      </c>
      <c r="M3"/>
      <c r="N3"/>
      <c r="O3"/>
      <c r="P3"/>
      <c r="Q3"/>
      <c r="R3"/>
      <c r="S3"/>
      <c r="T3"/>
    </row>
    <row r="4" spans="1:20" ht="15" x14ac:dyDescent="0.25">
      <c r="A4" s="11">
        <v>59542174</v>
      </c>
      <c r="B4" s="9" t="s">
        <v>33</v>
      </c>
      <c r="C4" s="9">
        <v>6</v>
      </c>
      <c r="D4" s="9">
        <v>19</v>
      </c>
      <c r="E4" s="9">
        <f t="shared" si="0"/>
        <v>25</v>
      </c>
      <c r="F4" s="9">
        <v>83</v>
      </c>
      <c r="G4">
        <f t="shared" ref="G4:G45" si="1">0.4*E4+0.6*F4</f>
        <v>59.8</v>
      </c>
      <c r="H4" s="63" t="str">
        <f t="shared" ref="H4:H45" si="2">IF(AND(E4&gt;=40,G4&gt;=60),"PS","FL")</f>
        <v>FL</v>
      </c>
      <c r="K4" s="71"/>
      <c r="L4" s="69"/>
      <c r="M4"/>
      <c r="N4"/>
      <c r="O4"/>
      <c r="P4"/>
      <c r="Q4"/>
      <c r="R4"/>
      <c r="S4"/>
      <c r="T4"/>
    </row>
    <row r="5" spans="1:20" ht="15" x14ac:dyDescent="0.25">
      <c r="A5" s="11">
        <v>59602854</v>
      </c>
      <c r="B5" s="9" t="s">
        <v>34</v>
      </c>
      <c r="C5" s="9">
        <v>14</v>
      </c>
      <c r="D5" s="9">
        <v>12</v>
      </c>
      <c r="E5" s="9">
        <f t="shared" si="0"/>
        <v>26</v>
      </c>
      <c r="F5" s="9">
        <v>89</v>
      </c>
      <c r="G5">
        <f t="shared" si="1"/>
        <v>63.8</v>
      </c>
      <c r="H5" s="63" t="str">
        <f t="shared" si="2"/>
        <v>FL</v>
      </c>
      <c r="K5" s="69"/>
      <c r="L5" s="69"/>
      <c r="M5"/>
      <c r="N5"/>
      <c r="O5"/>
      <c r="P5"/>
      <c r="Q5"/>
      <c r="R5"/>
      <c r="S5"/>
      <c r="T5"/>
    </row>
    <row r="6" spans="1:20" ht="15" x14ac:dyDescent="0.25">
      <c r="A6" s="11">
        <v>40849710</v>
      </c>
      <c r="B6" s="9" t="s">
        <v>35</v>
      </c>
      <c r="C6" s="9">
        <v>3</v>
      </c>
      <c r="D6" s="9">
        <v>52</v>
      </c>
      <c r="E6" s="9">
        <f t="shared" si="0"/>
        <v>55</v>
      </c>
      <c r="F6" s="9">
        <v>58</v>
      </c>
      <c r="G6">
        <f t="shared" si="1"/>
        <v>56.8</v>
      </c>
      <c r="H6" s="63" t="str">
        <f t="shared" si="2"/>
        <v>FL</v>
      </c>
      <c r="K6" s="69"/>
      <c r="L6" s="69"/>
      <c r="M6"/>
      <c r="N6"/>
      <c r="O6"/>
      <c r="P6"/>
      <c r="Q6"/>
      <c r="R6"/>
      <c r="S6"/>
      <c r="T6"/>
    </row>
    <row r="7" spans="1:20" ht="15" x14ac:dyDescent="0.25">
      <c r="A7" s="11">
        <v>33481845</v>
      </c>
      <c r="B7" s="9" t="s">
        <v>36</v>
      </c>
      <c r="C7" s="9">
        <v>12</v>
      </c>
      <c r="D7" s="9">
        <v>29</v>
      </c>
      <c r="E7" s="9">
        <f t="shared" si="0"/>
        <v>41</v>
      </c>
      <c r="F7" s="9">
        <v>89</v>
      </c>
      <c r="G7">
        <f t="shared" si="1"/>
        <v>69.8</v>
      </c>
      <c r="H7" s="63" t="str">
        <f t="shared" si="2"/>
        <v>PS</v>
      </c>
      <c r="K7" s="69"/>
      <c r="L7" s="69"/>
      <c r="M7"/>
      <c r="N7"/>
      <c r="O7"/>
      <c r="P7"/>
      <c r="Q7"/>
      <c r="R7"/>
      <c r="S7"/>
      <c r="T7"/>
    </row>
    <row r="8" spans="1:20" ht="15" x14ac:dyDescent="0.25">
      <c r="A8" s="11">
        <v>60349877</v>
      </c>
      <c r="B8" s="9" t="s">
        <v>37</v>
      </c>
      <c r="C8" s="9">
        <v>1</v>
      </c>
      <c r="D8" s="9">
        <v>8</v>
      </c>
      <c r="E8" s="9">
        <f t="shared" si="0"/>
        <v>9</v>
      </c>
      <c r="F8" s="9">
        <v>27</v>
      </c>
      <c r="G8">
        <f t="shared" si="1"/>
        <v>19.8</v>
      </c>
      <c r="H8" s="63" t="str">
        <f t="shared" si="2"/>
        <v>FL</v>
      </c>
      <c r="K8" s="69"/>
      <c r="L8" s="69"/>
      <c r="M8"/>
      <c r="N8"/>
      <c r="O8"/>
      <c r="P8"/>
      <c r="Q8"/>
      <c r="R8"/>
      <c r="S8"/>
      <c r="T8"/>
    </row>
    <row r="9" spans="1:20" ht="15" x14ac:dyDescent="0.25">
      <c r="A9" s="11">
        <v>59186002</v>
      </c>
      <c r="B9" s="9" t="s">
        <v>38</v>
      </c>
      <c r="C9" s="9">
        <v>11</v>
      </c>
      <c r="D9" s="9">
        <v>33</v>
      </c>
      <c r="E9" s="9">
        <f t="shared" si="0"/>
        <v>44</v>
      </c>
      <c r="F9" s="9">
        <v>36</v>
      </c>
      <c r="G9">
        <f t="shared" si="1"/>
        <v>39.200000000000003</v>
      </c>
      <c r="H9" s="63" t="str">
        <f t="shared" si="2"/>
        <v>FL</v>
      </c>
      <c r="K9" s="69"/>
      <c r="L9" s="69"/>
      <c r="M9"/>
      <c r="N9"/>
      <c r="O9"/>
      <c r="P9"/>
      <c r="Q9"/>
      <c r="R9"/>
      <c r="S9"/>
      <c r="T9"/>
    </row>
    <row r="10" spans="1:20" ht="15" x14ac:dyDescent="0.25">
      <c r="A10" s="11">
        <v>59306924</v>
      </c>
      <c r="B10" s="9" t="s">
        <v>39</v>
      </c>
      <c r="C10" s="9">
        <v>6</v>
      </c>
      <c r="D10" s="9">
        <v>70</v>
      </c>
      <c r="E10" s="9">
        <f t="shared" si="0"/>
        <v>76</v>
      </c>
      <c r="F10" s="9">
        <v>63</v>
      </c>
      <c r="G10">
        <f t="shared" si="1"/>
        <v>68.2</v>
      </c>
      <c r="H10" s="63" t="str">
        <f t="shared" si="2"/>
        <v>PS</v>
      </c>
      <c r="K10" s="69"/>
      <c r="L10" s="69"/>
      <c r="M10"/>
      <c r="N10"/>
      <c r="O10"/>
      <c r="P10"/>
      <c r="Q10"/>
      <c r="R10"/>
      <c r="S10"/>
      <c r="T10"/>
    </row>
    <row r="11" spans="1:20" ht="15" x14ac:dyDescent="0.25">
      <c r="A11" s="11">
        <v>60698860</v>
      </c>
      <c r="B11" s="9" t="s">
        <v>40</v>
      </c>
      <c r="C11" s="9">
        <v>4</v>
      </c>
      <c r="D11" s="9">
        <v>54</v>
      </c>
      <c r="E11" s="9">
        <f t="shared" si="0"/>
        <v>58</v>
      </c>
      <c r="F11" s="9">
        <v>78</v>
      </c>
      <c r="G11">
        <f t="shared" si="1"/>
        <v>70</v>
      </c>
      <c r="H11" s="63" t="str">
        <f t="shared" si="2"/>
        <v>PS</v>
      </c>
      <c r="K11" s="69"/>
      <c r="L11" s="69"/>
      <c r="M11"/>
      <c r="N11"/>
      <c r="O11"/>
      <c r="P11"/>
      <c r="Q11"/>
      <c r="R11"/>
      <c r="S11"/>
      <c r="T11"/>
    </row>
    <row r="12" spans="1:20" ht="15" x14ac:dyDescent="0.25">
      <c r="A12" s="11">
        <v>60576007</v>
      </c>
      <c r="B12" s="9" t="s">
        <v>41</v>
      </c>
      <c r="C12" s="9">
        <v>11</v>
      </c>
      <c r="D12" s="9">
        <v>20</v>
      </c>
      <c r="E12" s="9">
        <f t="shared" si="0"/>
        <v>31</v>
      </c>
      <c r="F12" s="9">
        <v>31</v>
      </c>
      <c r="G12">
        <f t="shared" si="1"/>
        <v>31</v>
      </c>
      <c r="H12" s="63" t="str">
        <f t="shared" si="2"/>
        <v>FL</v>
      </c>
      <c r="K12" s="69"/>
      <c r="L12" s="69"/>
      <c r="M12"/>
      <c r="N12"/>
      <c r="O12"/>
      <c r="P12"/>
      <c r="Q12"/>
      <c r="R12"/>
      <c r="S12"/>
      <c r="T12"/>
    </row>
    <row r="13" spans="1:20" ht="15" x14ac:dyDescent="0.25">
      <c r="A13" s="11">
        <v>60058461</v>
      </c>
      <c r="B13" s="9" t="s">
        <v>42</v>
      </c>
      <c r="C13" s="9">
        <v>15</v>
      </c>
      <c r="D13" s="9">
        <v>63</v>
      </c>
      <c r="E13" s="9">
        <f t="shared" si="0"/>
        <v>78</v>
      </c>
      <c r="F13" s="9">
        <v>75</v>
      </c>
      <c r="G13">
        <f t="shared" si="1"/>
        <v>76.2</v>
      </c>
      <c r="H13" s="63" t="str">
        <f t="shared" si="2"/>
        <v>PS</v>
      </c>
      <c r="K13" s="69"/>
      <c r="L13" s="69"/>
      <c r="M13"/>
      <c r="N13"/>
      <c r="O13"/>
      <c r="P13"/>
      <c r="Q13"/>
      <c r="R13"/>
      <c r="S13"/>
      <c r="T13"/>
    </row>
    <row r="14" spans="1:20" ht="15" x14ac:dyDescent="0.25">
      <c r="A14" s="11">
        <v>59765519</v>
      </c>
      <c r="B14" s="9" t="s">
        <v>43</v>
      </c>
      <c r="C14" s="9">
        <v>4</v>
      </c>
      <c r="D14" s="9">
        <v>49</v>
      </c>
      <c r="E14" s="9">
        <f t="shared" si="0"/>
        <v>53</v>
      </c>
      <c r="F14" s="9">
        <v>34</v>
      </c>
      <c r="G14">
        <f t="shared" si="1"/>
        <v>41.6</v>
      </c>
      <c r="H14" s="63" t="str">
        <f t="shared" si="2"/>
        <v>FL</v>
      </c>
      <c r="K14" s="69"/>
      <c r="L14" s="69"/>
      <c r="M14"/>
      <c r="N14"/>
      <c r="O14"/>
      <c r="P14"/>
      <c r="Q14"/>
      <c r="R14"/>
      <c r="S14"/>
      <c r="T14"/>
    </row>
    <row r="15" spans="1:20" ht="15" x14ac:dyDescent="0.25">
      <c r="A15" s="11">
        <v>59342707</v>
      </c>
      <c r="B15" s="9" t="s">
        <v>44</v>
      </c>
      <c r="C15" s="9">
        <v>12</v>
      </c>
      <c r="D15" s="9">
        <v>48</v>
      </c>
      <c r="E15" s="9">
        <f t="shared" si="0"/>
        <v>60</v>
      </c>
      <c r="F15" s="9">
        <v>51</v>
      </c>
      <c r="G15">
        <f t="shared" si="1"/>
        <v>54.599999999999994</v>
      </c>
      <c r="H15" s="63" t="str">
        <f t="shared" si="2"/>
        <v>FL</v>
      </c>
      <c r="K15" s="69"/>
      <c r="L15" s="69"/>
      <c r="M15"/>
      <c r="N15"/>
      <c r="O15"/>
      <c r="P15"/>
      <c r="Q15"/>
      <c r="R15"/>
      <c r="S15"/>
      <c r="T15"/>
    </row>
    <row r="16" spans="1:20" ht="15" x14ac:dyDescent="0.25">
      <c r="A16" s="11">
        <v>12345678</v>
      </c>
      <c r="B16" s="9" t="s">
        <v>45</v>
      </c>
      <c r="C16" s="9">
        <v>12</v>
      </c>
      <c r="D16" s="9">
        <v>31</v>
      </c>
      <c r="E16" s="9">
        <f t="shared" si="0"/>
        <v>43</v>
      </c>
      <c r="F16" s="9">
        <v>61</v>
      </c>
      <c r="G16">
        <f t="shared" si="1"/>
        <v>53.8</v>
      </c>
      <c r="H16" s="63" t="str">
        <f t="shared" si="2"/>
        <v>FL</v>
      </c>
      <c r="K16" s="69"/>
      <c r="L16" s="69"/>
      <c r="M16"/>
      <c r="N16"/>
      <c r="O16"/>
      <c r="P16"/>
      <c r="Q16"/>
      <c r="R16"/>
      <c r="S16"/>
      <c r="T16"/>
    </row>
    <row r="17" spans="1:16" ht="15" x14ac:dyDescent="0.25">
      <c r="A17" s="11">
        <v>27385190</v>
      </c>
      <c r="B17" s="9" t="s">
        <v>46</v>
      </c>
      <c r="C17" s="9">
        <v>11</v>
      </c>
      <c r="D17" s="9">
        <v>59</v>
      </c>
      <c r="E17" s="9">
        <f t="shared" si="0"/>
        <v>70</v>
      </c>
      <c r="F17" s="9">
        <v>25</v>
      </c>
      <c r="G17">
        <f t="shared" si="1"/>
        <v>43</v>
      </c>
      <c r="H17" s="63" t="str">
        <f t="shared" si="2"/>
        <v>FL</v>
      </c>
      <c r="K17" s="69"/>
      <c r="L17" s="69"/>
      <c r="M17" s="69"/>
      <c r="N17" s="68"/>
      <c r="O17" s="68"/>
      <c r="P17" s="68"/>
    </row>
    <row r="18" spans="1:16" ht="15" x14ac:dyDescent="0.25">
      <c r="A18" s="11">
        <v>60134319</v>
      </c>
      <c r="B18" s="9" t="s">
        <v>47</v>
      </c>
      <c r="C18" s="9">
        <v>12</v>
      </c>
      <c r="D18" s="9">
        <v>21</v>
      </c>
      <c r="E18" s="9">
        <f t="shared" si="0"/>
        <v>33</v>
      </c>
      <c r="F18" s="9">
        <v>79</v>
      </c>
      <c r="G18">
        <f t="shared" si="1"/>
        <v>60.6</v>
      </c>
      <c r="H18" s="63" t="str">
        <f t="shared" si="2"/>
        <v>FL</v>
      </c>
      <c r="K18" s="69"/>
      <c r="L18" s="69"/>
      <c r="M18" s="69"/>
      <c r="N18" s="68"/>
      <c r="O18" s="68"/>
      <c r="P18" s="68"/>
    </row>
    <row r="19" spans="1:16" ht="15" x14ac:dyDescent="0.25">
      <c r="A19" s="11">
        <v>60241801</v>
      </c>
      <c r="B19" s="9" t="s">
        <v>48</v>
      </c>
      <c r="C19" s="9">
        <v>1</v>
      </c>
      <c r="D19" s="9">
        <v>42</v>
      </c>
      <c r="E19" s="9">
        <f t="shared" si="0"/>
        <v>43</v>
      </c>
      <c r="F19" s="9">
        <v>32</v>
      </c>
      <c r="G19">
        <f t="shared" si="1"/>
        <v>36.4</v>
      </c>
      <c r="H19" s="63" t="str">
        <f t="shared" si="2"/>
        <v>FL</v>
      </c>
      <c r="K19" s="69"/>
      <c r="L19" s="69"/>
      <c r="M19" s="70"/>
      <c r="N19" s="68"/>
      <c r="O19" s="68"/>
      <c r="P19" s="68"/>
    </row>
    <row r="20" spans="1:16" ht="15" x14ac:dyDescent="0.25">
      <c r="A20" s="11">
        <v>60614777</v>
      </c>
      <c r="B20" s="9" t="s">
        <v>49</v>
      </c>
      <c r="C20" s="9">
        <v>5</v>
      </c>
      <c r="D20" s="9">
        <v>54</v>
      </c>
      <c r="E20" s="9">
        <f t="shared" si="0"/>
        <v>59</v>
      </c>
      <c r="F20" s="9">
        <v>71</v>
      </c>
      <c r="G20">
        <f t="shared" si="1"/>
        <v>66.2</v>
      </c>
      <c r="H20" s="63" t="str">
        <f t="shared" si="2"/>
        <v>PS</v>
      </c>
      <c r="K20" s="69"/>
      <c r="L20" s="69"/>
      <c r="M20" s="69"/>
      <c r="N20" s="68"/>
      <c r="O20" s="68"/>
      <c r="P20" s="68"/>
    </row>
    <row r="21" spans="1:16" ht="15" x14ac:dyDescent="0.25">
      <c r="A21" s="11">
        <v>59674310</v>
      </c>
      <c r="B21" s="9" t="s">
        <v>50</v>
      </c>
      <c r="C21" s="9">
        <v>8</v>
      </c>
      <c r="D21" s="9">
        <v>59</v>
      </c>
      <c r="E21" s="9">
        <f t="shared" si="0"/>
        <v>67</v>
      </c>
      <c r="F21" s="9">
        <v>46</v>
      </c>
      <c r="G21">
        <f t="shared" si="1"/>
        <v>54.4</v>
      </c>
      <c r="H21" s="63" t="str">
        <f t="shared" si="2"/>
        <v>FL</v>
      </c>
      <c r="K21" s="69"/>
      <c r="L21" s="69"/>
      <c r="M21" s="69"/>
      <c r="N21" s="68"/>
      <c r="O21" s="68"/>
      <c r="P21" s="68"/>
    </row>
    <row r="22" spans="1:16" ht="15" x14ac:dyDescent="0.25">
      <c r="A22" s="11">
        <v>14078150</v>
      </c>
      <c r="B22" s="9" t="s">
        <v>51</v>
      </c>
      <c r="C22" s="9">
        <v>5</v>
      </c>
      <c r="D22" s="9">
        <v>77</v>
      </c>
      <c r="E22" s="9">
        <f t="shared" si="0"/>
        <v>82</v>
      </c>
      <c r="F22" s="9">
        <v>54</v>
      </c>
      <c r="G22">
        <f t="shared" si="1"/>
        <v>65.2</v>
      </c>
      <c r="H22" s="63" t="str">
        <f t="shared" si="2"/>
        <v>PS</v>
      </c>
      <c r="K22" s="69"/>
      <c r="L22" s="69"/>
      <c r="M22" s="69"/>
      <c r="N22" s="68"/>
      <c r="O22" s="68"/>
      <c r="P22" s="68"/>
    </row>
    <row r="23" spans="1:16" ht="15" x14ac:dyDescent="0.25">
      <c r="A23" s="11">
        <v>60289345</v>
      </c>
      <c r="B23" s="9" t="s">
        <v>52</v>
      </c>
      <c r="C23" s="9">
        <v>1</v>
      </c>
      <c r="D23" s="9">
        <v>48</v>
      </c>
      <c r="E23" s="9">
        <f t="shared" si="0"/>
        <v>49</v>
      </c>
      <c r="F23" s="9">
        <v>61</v>
      </c>
      <c r="G23">
        <f t="shared" si="1"/>
        <v>56.2</v>
      </c>
      <c r="H23" s="63" t="str">
        <f t="shared" si="2"/>
        <v>FL</v>
      </c>
      <c r="K23" s="67"/>
      <c r="L23" s="67"/>
      <c r="M23" s="67"/>
      <c r="N23" s="66"/>
      <c r="O23" s="66"/>
      <c r="P23" s="66"/>
    </row>
    <row r="24" spans="1:16" ht="15" x14ac:dyDescent="0.25">
      <c r="A24" s="11">
        <v>59484205</v>
      </c>
      <c r="B24" s="9" t="s">
        <v>53</v>
      </c>
      <c r="C24" s="9">
        <v>10</v>
      </c>
      <c r="D24" s="9">
        <v>77</v>
      </c>
      <c r="E24" s="9">
        <f t="shared" si="0"/>
        <v>87</v>
      </c>
      <c r="F24" s="9">
        <v>39</v>
      </c>
      <c r="G24">
        <f t="shared" si="1"/>
        <v>58.2</v>
      </c>
      <c r="H24" s="63" t="str">
        <f t="shared" si="2"/>
        <v>FL</v>
      </c>
      <c r="K24" s="65"/>
    </row>
    <row r="25" spans="1:16" ht="15" x14ac:dyDescent="0.25">
      <c r="A25" s="11">
        <v>59597187</v>
      </c>
      <c r="B25" s="9" t="s">
        <v>54</v>
      </c>
      <c r="C25" s="9">
        <v>12</v>
      </c>
      <c r="D25" s="9">
        <v>7</v>
      </c>
      <c r="E25" s="9">
        <f t="shared" si="0"/>
        <v>19</v>
      </c>
      <c r="F25" s="9">
        <v>71</v>
      </c>
      <c r="G25">
        <f t="shared" si="1"/>
        <v>50.2</v>
      </c>
      <c r="H25" s="63" t="str">
        <f t="shared" si="2"/>
        <v>FL</v>
      </c>
    </row>
    <row r="26" spans="1:16" ht="15" x14ac:dyDescent="0.25">
      <c r="A26" s="11">
        <v>59601420</v>
      </c>
      <c r="B26" s="9" t="s">
        <v>55</v>
      </c>
      <c r="C26" s="9">
        <v>18</v>
      </c>
      <c r="D26" s="9">
        <v>29</v>
      </c>
      <c r="E26" s="9">
        <f t="shared" si="0"/>
        <v>47</v>
      </c>
      <c r="F26" s="9">
        <v>42</v>
      </c>
      <c r="G26">
        <f t="shared" si="1"/>
        <v>44</v>
      </c>
      <c r="H26" s="63" t="str">
        <f t="shared" si="2"/>
        <v>FL</v>
      </c>
    </row>
    <row r="27" spans="1:16" ht="15" x14ac:dyDescent="0.25">
      <c r="A27" s="11">
        <v>59186747</v>
      </c>
      <c r="B27" s="9" t="s">
        <v>56</v>
      </c>
      <c r="C27" s="9">
        <v>4</v>
      </c>
      <c r="D27" s="9">
        <v>75</v>
      </c>
      <c r="E27" s="9">
        <f t="shared" si="0"/>
        <v>79</v>
      </c>
      <c r="F27" s="9">
        <v>85</v>
      </c>
      <c r="G27">
        <f t="shared" si="1"/>
        <v>82.6</v>
      </c>
      <c r="H27" s="63" t="str">
        <f t="shared" si="2"/>
        <v>PS</v>
      </c>
      <c r="L27"/>
      <c r="M27"/>
      <c r="N27"/>
      <c r="O27"/>
      <c r="P27"/>
    </row>
    <row r="28" spans="1:16" ht="15" x14ac:dyDescent="0.25">
      <c r="A28" s="11">
        <v>48824900</v>
      </c>
      <c r="B28" s="9" t="s">
        <v>57</v>
      </c>
      <c r="C28" s="9">
        <v>10</v>
      </c>
      <c r="D28" s="9">
        <v>23</v>
      </c>
      <c r="E28" s="9">
        <f t="shared" si="0"/>
        <v>33</v>
      </c>
      <c r="F28" s="9">
        <v>82</v>
      </c>
      <c r="G28">
        <f t="shared" si="1"/>
        <v>62.4</v>
      </c>
      <c r="H28" s="63" t="str">
        <f t="shared" si="2"/>
        <v>FL</v>
      </c>
      <c r="L28"/>
      <c r="M28"/>
      <c r="N28"/>
      <c r="O28"/>
      <c r="P28"/>
    </row>
    <row r="29" spans="1:16" ht="15" x14ac:dyDescent="0.25">
      <c r="A29" s="11">
        <v>60432825</v>
      </c>
      <c r="B29" s="9" t="s">
        <v>58</v>
      </c>
      <c r="C29" s="9">
        <v>7</v>
      </c>
      <c r="D29" s="9">
        <v>75</v>
      </c>
      <c r="E29" s="9">
        <f t="shared" si="0"/>
        <v>82</v>
      </c>
      <c r="F29" s="9">
        <v>41</v>
      </c>
      <c r="G29">
        <f t="shared" si="1"/>
        <v>57.400000000000006</v>
      </c>
      <c r="H29" s="63" t="str">
        <f t="shared" si="2"/>
        <v>FL</v>
      </c>
      <c r="L29"/>
      <c r="M29"/>
      <c r="N29"/>
      <c r="O29"/>
      <c r="P29"/>
    </row>
    <row r="30" spans="1:16" ht="15" x14ac:dyDescent="0.25">
      <c r="A30" s="11">
        <v>59615051</v>
      </c>
      <c r="B30" s="9" t="s">
        <v>59</v>
      </c>
      <c r="C30" s="9">
        <v>9</v>
      </c>
      <c r="D30" s="9">
        <v>49</v>
      </c>
      <c r="E30" s="9">
        <f t="shared" si="0"/>
        <v>58</v>
      </c>
      <c r="F30" s="9">
        <v>38</v>
      </c>
      <c r="G30">
        <f t="shared" si="1"/>
        <v>46</v>
      </c>
      <c r="H30" s="63" t="str">
        <f t="shared" si="2"/>
        <v>FL</v>
      </c>
      <c r="L30"/>
      <c r="M30"/>
      <c r="N30"/>
      <c r="O30"/>
      <c r="P30"/>
    </row>
    <row r="31" spans="1:16" ht="15" x14ac:dyDescent="0.25">
      <c r="A31" s="11">
        <v>59132517</v>
      </c>
      <c r="B31" s="9" t="s">
        <v>60</v>
      </c>
      <c r="C31" s="9">
        <v>20</v>
      </c>
      <c r="D31" s="9">
        <v>64</v>
      </c>
      <c r="E31" s="9">
        <f t="shared" si="0"/>
        <v>84</v>
      </c>
      <c r="F31" s="9">
        <v>81</v>
      </c>
      <c r="G31">
        <f t="shared" si="1"/>
        <v>82.2</v>
      </c>
      <c r="H31" s="63" t="str">
        <f t="shared" si="2"/>
        <v>PS</v>
      </c>
      <c r="L31"/>
      <c r="M31"/>
      <c r="N31"/>
      <c r="O31"/>
      <c r="P31"/>
    </row>
    <row r="32" spans="1:16" ht="15" x14ac:dyDescent="0.25">
      <c r="A32" s="11">
        <v>59467636</v>
      </c>
      <c r="B32" s="9" t="s">
        <v>61</v>
      </c>
      <c r="C32" s="9">
        <v>14</v>
      </c>
      <c r="D32" s="9">
        <v>16</v>
      </c>
      <c r="E32" s="9">
        <f t="shared" si="0"/>
        <v>30</v>
      </c>
      <c r="F32" s="9">
        <v>31</v>
      </c>
      <c r="G32">
        <f t="shared" si="1"/>
        <v>30.599999999999998</v>
      </c>
      <c r="H32" s="63" t="str">
        <f t="shared" si="2"/>
        <v>FL</v>
      </c>
      <c r="L32"/>
      <c r="M32"/>
      <c r="N32"/>
      <c r="O32"/>
      <c r="P32"/>
    </row>
    <row r="33" spans="1:24" ht="15" x14ac:dyDescent="0.25">
      <c r="A33" s="11">
        <v>59851707</v>
      </c>
      <c r="B33" s="9" t="s">
        <v>62</v>
      </c>
      <c r="C33" s="9">
        <v>3</v>
      </c>
      <c r="D33" s="9">
        <v>7</v>
      </c>
      <c r="E33" s="9">
        <f t="shared" si="0"/>
        <v>10</v>
      </c>
      <c r="F33" s="9">
        <v>73</v>
      </c>
      <c r="G33">
        <f t="shared" si="1"/>
        <v>47.8</v>
      </c>
      <c r="H33" s="63" t="str">
        <f t="shared" si="2"/>
        <v>FL</v>
      </c>
      <c r="L33"/>
      <c r="M33"/>
      <c r="N33"/>
      <c r="O33"/>
      <c r="P33"/>
    </row>
    <row r="34" spans="1:24" ht="15" x14ac:dyDescent="0.25">
      <c r="A34" s="11">
        <v>42769467</v>
      </c>
      <c r="B34" s="9" t="s">
        <v>63</v>
      </c>
      <c r="C34" s="9">
        <v>0</v>
      </c>
      <c r="D34" s="9">
        <v>74</v>
      </c>
      <c r="E34" s="9">
        <f t="shared" si="0"/>
        <v>74</v>
      </c>
      <c r="F34" s="9">
        <v>97</v>
      </c>
      <c r="G34">
        <f t="shared" si="1"/>
        <v>87.8</v>
      </c>
      <c r="H34" s="63" t="str">
        <f t="shared" si="2"/>
        <v>PS</v>
      </c>
      <c r="L34"/>
      <c r="M34"/>
      <c r="N34"/>
      <c r="O34"/>
      <c r="P34"/>
    </row>
    <row r="35" spans="1:24" ht="15" x14ac:dyDescent="0.25">
      <c r="A35" s="11">
        <v>59397054</v>
      </c>
      <c r="B35" s="9" t="s">
        <v>64</v>
      </c>
      <c r="C35" s="9">
        <v>0</v>
      </c>
      <c r="D35" s="9">
        <v>53</v>
      </c>
      <c r="E35" s="9">
        <f t="shared" si="0"/>
        <v>53</v>
      </c>
      <c r="F35" s="9">
        <v>43</v>
      </c>
      <c r="G35">
        <f t="shared" si="1"/>
        <v>47</v>
      </c>
      <c r="H35" s="63" t="str">
        <f t="shared" si="2"/>
        <v>FL</v>
      </c>
      <c r="L35"/>
      <c r="M35"/>
      <c r="N35"/>
      <c r="O35"/>
      <c r="P35"/>
    </row>
    <row r="36" spans="1:24" ht="15" x14ac:dyDescent="0.25">
      <c r="A36" s="11">
        <v>59931141</v>
      </c>
      <c r="B36" s="9" t="s">
        <v>65</v>
      </c>
      <c r="C36" s="9">
        <v>13</v>
      </c>
      <c r="D36" s="9">
        <v>26</v>
      </c>
      <c r="E36" s="9">
        <f t="shared" si="0"/>
        <v>39</v>
      </c>
      <c r="F36" s="9">
        <v>88</v>
      </c>
      <c r="G36">
        <f t="shared" si="1"/>
        <v>68.400000000000006</v>
      </c>
      <c r="H36" s="63" t="str">
        <f t="shared" si="2"/>
        <v>FL</v>
      </c>
      <c r="L36"/>
      <c r="M36"/>
      <c r="N36"/>
      <c r="O36"/>
      <c r="P36"/>
    </row>
    <row r="37" spans="1:24" ht="15" x14ac:dyDescent="0.25">
      <c r="A37" s="11">
        <v>20800934</v>
      </c>
      <c r="B37" s="9" t="s">
        <v>66</v>
      </c>
      <c r="C37" s="9">
        <v>10</v>
      </c>
      <c r="D37" s="9">
        <v>19</v>
      </c>
      <c r="E37" s="9">
        <f t="shared" si="0"/>
        <v>29</v>
      </c>
      <c r="F37" s="9">
        <v>99</v>
      </c>
      <c r="G37">
        <f t="shared" si="1"/>
        <v>71</v>
      </c>
      <c r="H37" s="63" t="str">
        <f t="shared" si="2"/>
        <v>FL</v>
      </c>
    </row>
    <row r="38" spans="1:24" ht="15" x14ac:dyDescent="0.25">
      <c r="A38" s="11">
        <v>59626284</v>
      </c>
      <c r="B38" s="9" t="s">
        <v>67</v>
      </c>
      <c r="C38" s="9">
        <v>5</v>
      </c>
      <c r="D38" s="9">
        <v>43</v>
      </c>
      <c r="E38" s="9">
        <f t="shared" si="0"/>
        <v>48</v>
      </c>
      <c r="F38" s="9">
        <v>58</v>
      </c>
      <c r="G38">
        <f t="shared" si="1"/>
        <v>54</v>
      </c>
      <c r="H38" s="63" t="str">
        <f t="shared" si="2"/>
        <v>FL</v>
      </c>
      <c r="L38" s="64"/>
    </row>
    <row r="39" spans="1:24" ht="15" x14ac:dyDescent="0.25">
      <c r="A39" s="11">
        <v>51348642</v>
      </c>
      <c r="B39" s="9" t="s">
        <v>68</v>
      </c>
      <c r="C39" s="9">
        <v>8</v>
      </c>
      <c r="D39" s="9">
        <v>68</v>
      </c>
      <c r="E39" s="9">
        <f t="shared" si="0"/>
        <v>76</v>
      </c>
      <c r="F39" s="9">
        <v>72</v>
      </c>
      <c r="G39">
        <f t="shared" si="1"/>
        <v>73.599999999999994</v>
      </c>
      <c r="H39" s="63" t="str">
        <f t="shared" si="2"/>
        <v>PS</v>
      </c>
      <c r="L39"/>
      <c r="M39"/>
      <c r="N39"/>
      <c r="O39"/>
      <c r="P39"/>
      <c r="Q39"/>
      <c r="R39"/>
      <c r="S39"/>
      <c r="T39"/>
      <c r="U39"/>
      <c r="V39"/>
      <c r="W39"/>
      <c r="X39"/>
    </row>
    <row r="40" spans="1:24" ht="15" x14ac:dyDescent="0.25">
      <c r="A40" s="11">
        <v>59529576</v>
      </c>
      <c r="B40" s="9" t="s">
        <v>69</v>
      </c>
      <c r="C40" s="9">
        <v>13</v>
      </c>
      <c r="D40" s="9">
        <v>35</v>
      </c>
      <c r="E40" s="9">
        <f t="shared" si="0"/>
        <v>48</v>
      </c>
      <c r="F40" s="9">
        <v>96</v>
      </c>
      <c r="G40">
        <f t="shared" si="1"/>
        <v>76.8</v>
      </c>
      <c r="H40" s="63" t="str">
        <f t="shared" si="2"/>
        <v>PS</v>
      </c>
      <c r="L40"/>
      <c r="M40"/>
      <c r="N40"/>
      <c r="O40"/>
      <c r="P40"/>
      <c r="Q40"/>
      <c r="R40"/>
      <c r="S40"/>
      <c r="T40"/>
      <c r="U40"/>
      <c r="V40"/>
      <c r="W40"/>
      <c r="X40"/>
    </row>
    <row r="41" spans="1:24" ht="15" x14ac:dyDescent="0.25">
      <c r="A41" s="11">
        <v>59975603</v>
      </c>
      <c r="B41" s="9" t="s">
        <v>70</v>
      </c>
      <c r="C41" s="9">
        <v>5</v>
      </c>
      <c r="D41" s="9">
        <v>73</v>
      </c>
      <c r="E41" s="9">
        <f t="shared" si="0"/>
        <v>78</v>
      </c>
      <c r="F41" s="9">
        <v>78</v>
      </c>
      <c r="G41">
        <f t="shared" si="1"/>
        <v>78</v>
      </c>
      <c r="H41" s="63" t="str">
        <f t="shared" si="2"/>
        <v>PS</v>
      </c>
      <c r="L41"/>
      <c r="M41"/>
      <c r="N41"/>
      <c r="O41"/>
      <c r="P41"/>
      <c r="Q41"/>
      <c r="R41"/>
      <c r="S41"/>
      <c r="T41"/>
      <c r="U41"/>
      <c r="V41"/>
      <c r="W41"/>
      <c r="X41"/>
    </row>
    <row r="42" spans="1:24" ht="15" x14ac:dyDescent="0.25">
      <c r="A42" s="11">
        <v>60159638</v>
      </c>
      <c r="B42" s="9" t="s">
        <v>71</v>
      </c>
      <c r="C42" s="9">
        <v>17</v>
      </c>
      <c r="D42" s="9">
        <v>30</v>
      </c>
      <c r="E42" s="9">
        <f t="shared" si="0"/>
        <v>47</v>
      </c>
      <c r="F42" s="9">
        <v>27</v>
      </c>
      <c r="G42">
        <f t="shared" si="1"/>
        <v>35</v>
      </c>
      <c r="H42" s="63" t="str">
        <f t="shared" si="2"/>
        <v>FL</v>
      </c>
      <c r="L42"/>
      <c r="M42"/>
      <c r="N42"/>
      <c r="O42"/>
      <c r="P42"/>
      <c r="Q42"/>
      <c r="R42"/>
      <c r="S42"/>
      <c r="T42"/>
      <c r="U42"/>
      <c r="V42"/>
      <c r="W42"/>
      <c r="X42"/>
    </row>
    <row r="43" spans="1:24" ht="15" x14ac:dyDescent="0.25">
      <c r="A43" s="11">
        <v>60447687</v>
      </c>
      <c r="B43" s="9" t="s">
        <v>72</v>
      </c>
      <c r="C43" s="9">
        <v>5</v>
      </c>
      <c r="D43" s="9">
        <v>18</v>
      </c>
      <c r="E43" s="9">
        <f t="shared" si="0"/>
        <v>23</v>
      </c>
      <c r="F43" s="9">
        <v>78</v>
      </c>
      <c r="G43">
        <f t="shared" si="1"/>
        <v>56</v>
      </c>
      <c r="H43" s="63" t="str">
        <f t="shared" si="2"/>
        <v>FL</v>
      </c>
    </row>
    <row r="44" spans="1:24" ht="15" x14ac:dyDescent="0.25">
      <c r="A44" s="11">
        <v>60364208</v>
      </c>
      <c r="B44" s="9" t="s">
        <v>73</v>
      </c>
      <c r="C44" s="9">
        <v>15</v>
      </c>
      <c r="D44" s="9">
        <v>67</v>
      </c>
      <c r="E44" s="9">
        <f t="shared" si="0"/>
        <v>82</v>
      </c>
      <c r="F44" s="9">
        <v>92</v>
      </c>
      <c r="G44">
        <f t="shared" si="1"/>
        <v>88</v>
      </c>
      <c r="H44" s="63" t="str">
        <f t="shared" si="2"/>
        <v>PS</v>
      </c>
    </row>
    <row r="45" spans="1:24" ht="15" x14ac:dyDescent="0.25">
      <c r="A45" s="11">
        <v>60529076</v>
      </c>
      <c r="B45" s="9" t="s">
        <v>74</v>
      </c>
      <c r="C45" s="9">
        <v>10</v>
      </c>
      <c r="D45" s="9">
        <v>76</v>
      </c>
      <c r="E45" s="9">
        <f t="shared" si="0"/>
        <v>86</v>
      </c>
      <c r="F45" s="9">
        <v>59</v>
      </c>
      <c r="G45">
        <f t="shared" si="1"/>
        <v>69.8</v>
      </c>
      <c r="H45" s="63" t="str">
        <f t="shared" si="2"/>
        <v>PS</v>
      </c>
    </row>
    <row r="49" spans="1:8" ht="15" x14ac:dyDescent="0.25">
      <c r="A49"/>
      <c r="G49" s="48" t="s">
        <v>75</v>
      </c>
      <c r="H49" s="77">
        <f>COUNTIF(H3:H45,"PS")</f>
        <v>15</v>
      </c>
    </row>
    <row r="50" spans="1:8" ht="15" x14ac:dyDescent="0.25">
      <c r="A50"/>
      <c r="G50" s="48" t="s">
        <v>76</v>
      </c>
      <c r="H50" s="77">
        <f>COUNTIF(H3:H45,"FL")</f>
        <v>28</v>
      </c>
    </row>
    <row r="51" spans="1:8" ht="15" x14ac:dyDescent="0.25">
      <c r="A51"/>
    </row>
    <row r="52" spans="1:8" ht="15" x14ac:dyDescent="0.25">
      <c r="A52"/>
    </row>
    <row r="53" spans="1:8" ht="15" x14ac:dyDescent="0.25">
      <c r="A53"/>
    </row>
    <row r="54" spans="1:8" ht="15" x14ac:dyDescent="0.25">
      <c r="A54"/>
    </row>
  </sheetData>
  <pageMargins left="0.75" right="0.75" top="1" bottom="1" header="0.5" footer="0.5"/>
  <pageSetup paperSize="9" orientation="portrait" verticalDpi="96"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0"/>
  <sheetViews>
    <sheetView workbookViewId="0">
      <selection activeCell="F14" sqref="F14"/>
    </sheetView>
  </sheetViews>
  <sheetFormatPr defaultRowHeight="15" x14ac:dyDescent="0.25"/>
  <cols>
    <col min="1" max="1" width="23.7109375" customWidth="1"/>
    <col min="2" max="2" width="16.28515625" customWidth="1"/>
    <col min="3" max="3" width="8.42578125" customWidth="1"/>
    <col min="4" max="4" width="11.28515625" bestFit="1" customWidth="1"/>
  </cols>
  <sheetData>
    <row r="3" spans="1:4" x14ac:dyDescent="0.25">
      <c r="A3" s="88" t="s">
        <v>284</v>
      </c>
      <c r="B3" s="88" t="s">
        <v>283</v>
      </c>
    </row>
    <row r="4" spans="1:4" x14ac:dyDescent="0.25">
      <c r="A4" s="88" t="s">
        <v>281</v>
      </c>
      <c r="B4" t="s">
        <v>96</v>
      </c>
      <c r="C4" t="s">
        <v>89</v>
      </c>
      <c r="D4" t="s">
        <v>282</v>
      </c>
    </row>
    <row r="5" spans="1:4" x14ac:dyDescent="0.25">
      <c r="A5" s="89" t="s">
        <v>106</v>
      </c>
      <c r="B5" s="87">
        <v>9</v>
      </c>
      <c r="C5" s="87">
        <v>89</v>
      </c>
      <c r="D5" s="87">
        <v>98</v>
      </c>
    </row>
    <row r="6" spans="1:4" x14ac:dyDescent="0.25">
      <c r="A6" s="89" t="s">
        <v>91</v>
      </c>
      <c r="B6" s="87">
        <v>26</v>
      </c>
      <c r="C6" s="87">
        <v>89</v>
      </c>
      <c r="D6" s="87">
        <v>115</v>
      </c>
    </row>
    <row r="7" spans="1:4" x14ac:dyDescent="0.25">
      <c r="A7" s="89" t="s">
        <v>93</v>
      </c>
      <c r="B7" s="87">
        <v>14</v>
      </c>
      <c r="C7" s="87">
        <v>80</v>
      </c>
      <c r="D7" s="87">
        <v>94</v>
      </c>
    </row>
    <row r="8" spans="1:4" x14ac:dyDescent="0.25">
      <c r="A8" s="89" t="s">
        <v>98</v>
      </c>
      <c r="B8" s="87">
        <v>31</v>
      </c>
      <c r="C8" s="87">
        <v>70</v>
      </c>
      <c r="D8" s="87">
        <v>101</v>
      </c>
    </row>
    <row r="9" spans="1:4" x14ac:dyDescent="0.25">
      <c r="A9" s="89" t="s">
        <v>100</v>
      </c>
      <c r="B9" s="87">
        <v>29</v>
      </c>
      <c r="C9" s="87">
        <v>63</v>
      </c>
      <c r="D9" s="87">
        <v>92</v>
      </c>
    </row>
    <row r="10" spans="1:4" x14ac:dyDescent="0.25">
      <c r="A10" s="89" t="s">
        <v>282</v>
      </c>
      <c r="B10" s="87">
        <v>109</v>
      </c>
      <c r="C10" s="87">
        <v>391</v>
      </c>
      <c r="D10" s="87">
        <v>500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0"/>
  <sheetViews>
    <sheetView workbookViewId="0">
      <selection activeCell="G15" sqref="G15"/>
    </sheetView>
  </sheetViews>
  <sheetFormatPr defaultRowHeight="15" x14ac:dyDescent="0.25"/>
  <cols>
    <col min="1" max="1" width="23.7109375" customWidth="1"/>
    <col min="2" max="2" width="16.28515625" customWidth="1"/>
    <col min="3" max="3" width="8.42578125" customWidth="1"/>
    <col min="4" max="4" width="11.28515625" bestFit="1" customWidth="1"/>
  </cols>
  <sheetData>
    <row r="3" spans="1:5" x14ac:dyDescent="0.25">
      <c r="A3" s="88" t="s">
        <v>284</v>
      </c>
      <c r="B3" s="88" t="s">
        <v>283</v>
      </c>
    </row>
    <row r="4" spans="1:5" x14ac:dyDescent="0.25">
      <c r="A4" s="88" t="s">
        <v>281</v>
      </c>
      <c r="B4" t="s">
        <v>96</v>
      </c>
      <c r="C4" t="s">
        <v>89</v>
      </c>
      <c r="D4" t="s">
        <v>282</v>
      </c>
    </row>
    <row r="5" spans="1:5" x14ac:dyDescent="0.25">
      <c r="A5" s="89" t="s">
        <v>106</v>
      </c>
      <c r="B5" s="87">
        <v>9</v>
      </c>
      <c r="C5" s="87">
        <v>89</v>
      </c>
      <c r="D5" s="87">
        <v>98</v>
      </c>
      <c r="E5" s="90">
        <f>9/98</f>
        <v>9.1836734693877556E-2</v>
      </c>
    </row>
    <row r="6" spans="1:5" x14ac:dyDescent="0.25">
      <c r="A6" s="89" t="s">
        <v>91</v>
      </c>
      <c r="B6" s="87">
        <v>26</v>
      </c>
      <c r="C6" s="87">
        <v>89</v>
      </c>
      <c r="D6" s="87">
        <v>115</v>
      </c>
      <c r="E6" s="90">
        <f>26/115</f>
        <v>0.22608695652173913</v>
      </c>
    </row>
    <row r="7" spans="1:5" x14ac:dyDescent="0.25">
      <c r="A7" s="89" t="s">
        <v>93</v>
      </c>
      <c r="B7" s="87">
        <v>14</v>
      </c>
      <c r="C7" s="87">
        <v>80</v>
      </c>
      <c r="D7" s="87">
        <v>94</v>
      </c>
      <c r="E7" s="90">
        <f>14/94</f>
        <v>0.14893617021276595</v>
      </c>
    </row>
    <row r="8" spans="1:5" x14ac:dyDescent="0.25">
      <c r="A8" s="89" t="s">
        <v>98</v>
      </c>
      <c r="B8" s="87">
        <v>31</v>
      </c>
      <c r="C8" s="87">
        <v>70</v>
      </c>
      <c r="D8" s="87">
        <v>101</v>
      </c>
      <c r="E8" s="90">
        <f>31/101</f>
        <v>0.30693069306930693</v>
      </c>
    </row>
    <row r="9" spans="1:5" x14ac:dyDescent="0.25">
      <c r="A9" s="89" t="s">
        <v>100</v>
      </c>
      <c r="B9" s="87">
        <v>29</v>
      </c>
      <c r="C9" s="87">
        <v>63</v>
      </c>
      <c r="D9" s="87">
        <v>92</v>
      </c>
      <c r="E9" s="90">
        <f>29/92</f>
        <v>0.31521739130434784</v>
      </c>
    </row>
    <row r="10" spans="1:5" x14ac:dyDescent="0.25">
      <c r="A10" s="89" t="s">
        <v>282</v>
      </c>
      <c r="B10" s="87">
        <v>109</v>
      </c>
      <c r="C10" s="87">
        <v>391</v>
      </c>
      <c r="D10" s="87">
        <v>500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D16" sqref="D16"/>
    </sheetView>
  </sheetViews>
  <sheetFormatPr defaultRowHeight="15" x14ac:dyDescent="0.25"/>
  <cols>
    <col min="1" max="1" width="23.7109375" customWidth="1"/>
    <col min="2" max="2" width="16.42578125" customWidth="1"/>
    <col min="3" max="3" width="8.42578125" customWidth="1"/>
    <col min="4" max="4" width="11.28515625" bestFit="1" customWidth="1"/>
  </cols>
  <sheetData>
    <row r="1" spans="1:5" x14ac:dyDescent="0.25">
      <c r="A1" s="88" t="s">
        <v>78</v>
      </c>
      <c r="B1" t="s">
        <v>99</v>
      </c>
    </row>
    <row r="3" spans="1:5" x14ac:dyDescent="0.25">
      <c r="A3" s="88" t="s">
        <v>284</v>
      </c>
      <c r="B3" s="88" t="s">
        <v>283</v>
      </c>
    </row>
    <row r="4" spans="1:5" x14ac:dyDescent="0.25">
      <c r="A4" s="88" t="s">
        <v>281</v>
      </c>
      <c r="B4" t="s">
        <v>96</v>
      </c>
      <c r="C4" t="s">
        <v>89</v>
      </c>
      <c r="D4" t="s">
        <v>282</v>
      </c>
    </row>
    <row r="5" spans="1:5" x14ac:dyDescent="0.25">
      <c r="A5" s="89" t="s">
        <v>106</v>
      </c>
      <c r="B5" s="87">
        <v>1</v>
      </c>
      <c r="C5" s="87">
        <v>5</v>
      </c>
      <c r="D5" s="87">
        <v>6</v>
      </c>
      <c r="E5" s="90">
        <f>5/6</f>
        <v>0.83333333333333337</v>
      </c>
    </row>
    <row r="6" spans="1:5" x14ac:dyDescent="0.25">
      <c r="A6" s="89" t="s">
        <v>91</v>
      </c>
      <c r="B6" s="87"/>
      <c r="C6" s="87">
        <v>7</v>
      </c>
      <c r="D6" s="87">
        <v>7</v>
      </c>
      <c r="E6" s="90">
        <f>7/7</f>
        <v>1</v>
      </c>
    </row>
    <row r="7" spans="1:5" x14ac:dyDescent="0.25">
      <c r="A7" s="89" t="s">
        <v>93</v>
      </c>
      <c r="B7" s="87">
        <v>1</v>
      </c>
      <c r="C7" s="87">
        <v>2</v>
      </c>
      <c r="D7" s="87">
        <v>3</v>
      </c>
      <c r="E7" s="90">
        <f>2/3</f>
        <v>0.66666666666666663</v>
      </c>
    </row>
    <row r="8" spans="1:5" x14ac:dyDescent="0.25">
      <c r="A8" s="89" t="s">
        <v>98</v>
      </c>
      <c r="B8" s="87"/>
      <c r="C8" s="87">
        <v>4</v>
      </c>
      <c r="D8" s="87">
        <v>4</v>
      </c>
      <c r="E8" s="90">
        <f>4/4</f>
        <v>1</v>
      </c>
    </row>
    <row r="9" spans="1:5" x14ac:dyDescent="0.25">
      <c r="A9" s="89" t="s">
        <v>100</v>
      </c>
      <c r="B9" s="87">
        <v>2</v>
      </c>
      <c r="C9" s="87">
        <v>5</v>
      </c>
      <c r="D9" s="87">
        <v>7</v>
      </c>
      <c r="E9" s="90">
        <f>5/7</f>
        <v>0.7142857142857143</v>
      </c>
    </row>
    <row r="10" spans="1:5" x14ac:dyDescent="0.25">
      <c r="A10" s="89" t="s">
        <v>282</v>
      </c>
      <c r="B10" s="87">
        <v>4</v>
      </c>
      <c r="C10" s="87">
        <v>23</v>
      </c>
      <c r="D10" s="87">
        <v>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514"/>
  <sheetViews>
    <sheetView topLeftCell="A485" workbookViewId="0">
      <selection activeCell="B515" sqref="B515"/>
    </sheetView>
  </sheetViews>
  <sheetFormatPr defaultRowHeight="15" x14ac:dyDescent="0.25"/>
  <cols>
    <col min="2" max="2" width="16" customWidth="1"/>
    <col min="3" max="3" width="13.7109375" customWidth="1"/>
    <col min="7" max="7" width="13.5703125" customWidth="1"/>
    <col min="8" max="8" width="12.5703125" customWidth="1"/>
    <col min="9" max="9" width="13.140625" customWidth="1"/>
    <col min="10" max="10" width="14.5703125" customWidth="1"/>
    <col min="11" max="11" width="13.28515625" customWidth="1"/>
  </cols>
  <sheetData>
    <row r="1" spans="1:11" x14ac:dyDescent="0.25">
      <c r="A1" s="3" t="s">
        <v>77</v>
      </c>
      <c r="B1" s="3" t="s">
        <v>78</v>
      </c>
      <c r="C1" s="3" t="s">
        <v>79</v>
      </c>
      <c r="D1" s="3" t="s">
        <v>80</v>
      </c>
      <c r="E1" s="3" t="s">
        <v>81</v>
      </c>
      <c r="F1" s="3" t="s">
        <v>82</v>
      </c>
      <c r="G1" s="3" t="s">
        <v>83</v>
      </c>
      <c r="H1" s="3" t="s">
        <v>84</v>
      </c>
      <c r="I1" s="3" t="s">
        <v>85</v>
      </c>
      <c r="J1" s="3" t="s">
        <v>86</v>
      </c>
      <c r="K1" s="3" t="s">
        <v>87</v>
      </c>
    </row>
    <row r="2" spans="1:11" x14ac:dyDescent="0.25">
      <c r="A2">
        <v>1</v>
      </c>
      <c r="B2" t="s">
        <v>88</v>
      </c>
      <c r="C2" s="4">
        <v>106.28571428571429</v>
      </c>
      <c r="D2" s="4">
        <v>106.28571428571429</v>
      </c>
      <c r="E2" s="4">
        <v>0</v>
      </c>
      <c r="F2" t="s">
        <v>89</v>
      </c>
      <c r="G2" s="5">
        <v>2043000</v>
      </c>
      <c r="H2" s="5">
        <v>2043000</v>
      </c>
      <c r="I2" s="6">
        <v>0</v>
      </c>
      <c r="J2" t="s">
        <v>90</v>
      </c>
      <c r="K2" t="s">
        <v>91</v>
      </c>
    </row>
    <row r="3" spans="1:11" x14ac:dyDescent="0.25">
      <c r="A3">
        <v>1</v>
      </c>
      <c r="B3" t="s">
        <v>92</v>
      </c>
      <c r="C3" s="4">
        <v>100.85714285714286</v>
      </c>
      <c r="D3" s="4">
        <v>100.85714285714286</v>
      </c>
      <c r="E3" s="4">
        <v>0</v>
      </c>
      <c r="F3" t="s">
        <v>89</v>
      </c>
      <c r="G3" s="5">
        <v>506000</v>
      </c>
      <c r="H3" s="5">
        <v>506000</v>
      </c>
      <c r="I3" s="6">
        <v>0</v>
      </c>
      <c r="J3" t="s">
        <v>90</v>
      </c>
      <c r="K3" t="s">
        <v>93</v>
      </c>
    </row>
    <row r="4" spans="1:11" x14ac:dyDescent="0.25">
      <c r="A4">
        <v>1</v>
      </c>
      <c r="B4" t="s">
        <v>88</v>
      </c>
      <c r="C4" s="4">
        <v>51.857142857142854</v>
      </c>
      <c r="D4" s="4">
        <v>51.857142857142854</v>
      </c>
      <c r="E4" s="4">
        <v>0</v>
      </c>
      <c r="F4" t="s">
        <v>89</v>
      </c>
      <c r="G4" s="5">
        <v>390000</v>
      </c>
      <c r="H4" s="5">
        <v>390000</v>
      </c>
      <c r="I4" s="6">
        <v>0</v>
      </c>
      <c r="J4" t="s">
        <v>90</v>
      </c>
      <c r="K4" t="s">
        <v>91</v>
      </c>
    </row>
    <row r="5" spans="1:11" x14ac:dyDescent="0.25">
      <c r="A5">
        <v>1</v>
      </c>
      <c r="B5" t="s">
        <v>94</v>
      </c>
      <c r="C5" s="4">
        <v>60</v>
      </c>
      <c r="D5" s="4">
        <v>60</v>
      </c>
      <c r="E5" s="4">
        <v>0</v>
      </c>
      <c r="F5" t="s">
        <v>89</v>
      </c>
      <c r="G5" s="5">
        <v>1917000</v>
      </c>
      <c r="H5" s="5">
        <v>1917000</v>
      </c>
      <c r="I5" s="6">
        <v>0</v>
      </c>
      <c r="J5" t="s">
        <v>90</v>
      </c>
      <c r="K5" t="s">
        <v>91</v>
      </c>
    </row>
    <row r="6" spans="1:11" x14ac:dyDescent="0.25">
      <c r="A6">
        <v>1</v>
      </c>
      <c r="B6" t="s">
        <v>95</v>
      </c>
      <c r="C6" s="4">
        <v>83.714285714285708</v>
      </c>
      <c r="D6" s="4">
        <v>104.14285714285714</v>
      </c>
      <c r="E6" s="4">
        <v>20.428571428571431</v>
      </c>
      <c r="F6" t="s">
        <v>96</v>
      </c>
      <c r="G6" s="5">
        <v>1190000</v>
      </c>
      <c r="H6" s="5">
        <v>1880200</v>
      </c>
      <c r="I6" s="6">
        <v>0.57999999999999996</v>
      </c>
      <c r="J6" t="s">
        <v>97</v>
      </c>
      <c r="K6" t="s">
        <v>98</v>
      </c>
    </row>
    <row r="7" spans="1:11" x14ac:dyDescent="0.25">
      <c r="A7">
        <v>1</v>
      </c>
      <c r="B7" t="s">
        <v>92</v>
      </c>
      <c r="C7" s="4">
        <v>62.571428571428569</v>
      </c>
      <c r="D7" s="4">
        <v>62.571428571428569</v>
      </c>
      <c r="E7" s="4">
        <v>0</v>
      </c>
      <c r="F7" t="s">
        <v>89</v>
      </c>
      <c r="G7" s="5">
        <v>2214000</v>
      </c>
      <c r="H7" s="5">
        <v>2214000</v>
      </c>
      <c r="I7" s="6">
        <v>0</v>
      </c>
      <c r="J7" t="s">
        <v>90</v>
      </c>
      <c r="K7" t="s">
        <v>98</v>
      </c>
    </row>
    <row r="8" spans="1:11" x14ac:dyDescent="0.25">
      <c r="A8">
        <v>1</v>
      </c>
      <c r="B8" t="s">
        <v>94</v>
      </c>
      <c r="C8" s="4">
        <v>61.285714285714285</v>
      </c>
      <c r="D8" s="4">
        <v>61.285714285714285</v>
      </c>
      <c r="E8" s="4">
        <v>0</v>
      </c>
      <c r="F8" t="s">
        <v>89</v>
      </c>
      <c r="G8" s="5">
        <v>600000</v>
      </c>
      <c r="H8" s="5">
        <v>600000</v>
      </c>
      <c r="I8" s="6">
        <v>0</v>
      </c>
      <c r="J8" t="s">
        <v>90</v>
      </c>
      <c r="K8" t="s">
        <v>93</v>
      </c>
    </row>
    <row r="9" spans="1:11" x14ac:dyDescent="0.25">
      <c r="A9">
        <v>1</v>
      </c>
      <c r="B9" t="s">
        <v>99</v>
      </c>
      <c r="C9" s="4">
        <v>65</v>
      </c>
      <c r="D9" s="4">
        <v>73.285714285714292</v>
      </c>
      <c r="E9" s="4">
        <v>8.2857142857142918</v>
      </c>
      <c r="F9" t="s">
        <v>96</v>
      </c>
      <c r="G9" s="5">
        <v>658000</v>
      </c>
      <c r="H9" s="5">
        <v>658000</v>
      </c>
      <c r="I9" s="6">
        <v>0</v>
      </c>
      <c r="J9" t="s">
        <v>90</v>
      </c>
      <c r="K9" t="s">
        <v>100</v>
      </c>
    </row>
    <row r="10" spans="1:11" x14ac:dyDescent="0.25">
      <c r="A10">
        <v>1</v>
      </c>
      <c r="B10" t="s">
        <v>101</v>
      </c>
      <c r="C10" s="4">
        <v>27.857142857142858</v>
      </c>
      <c r="D10" s="4">
        <v>27.857142857142858</v>
      </c>
      <c r="E10" s="4">
        <v>0</v>
      </c>
      <c r="F10" t="s">
        <v>89</v>
      </c>
      <c r="G10" s="5">
        <v>352000</v>
      </c>
      <c r="H10" s="5">
        <v>352000</v>
      </c>
      <c r="I10" s="6">
        <v>0</v>
      </c>
      <c r="J10" t="s">
        <v>90</v>
      </c>
      <c r="K10" t="s">
        <v>93</v>
      </c>
    </row>
    <row r="11" spans="1:11" x14ac:dyDescent="0.25">
      <c r="A11">
        <v>1</v>
      </c>
      <c r="B11" t="s">
        <v>102</v>
      </c>
      <c r="C11" s="4">
        <v>89.714285714285708</v>
      </c>
      <c r="D11" s="4">
        <v>91</v>
      </c>
      <c r="E11" s="4">
        <v>1.2857142857142918</v>
      </c>
      <c r="F11" t="s">
        <v>89</v>
      </c>
      <c r="G11" s="5">
        <v>1829000</v>
      </c>
      <c r="H11" s="5">
        <v>1829000</v>
      </c>
      <c r="I11" s="6">
        <v>0</v>
      </c>
      <c r="J11" t="s">
        <v>90</v>
      </c>
      <c r="K11" t="s">
        <v>100</v>
      </c>
    </row>
    <row r="12" spans="1:11" x14ac:dyDescent="0.25">
      <c r="A12">
        <v>1</v>
      </c>
      <c r="B12" t="s">
        <v>103</v>
      </c>
      <c r="C12" s="4">
        <v>80.142857142857139</v>
      </c>
      <c r="D12" s="4">
        <v>80.142857142857139</v>
      </c>
      <c r="E12" s="4">
        <v>0</v>
      </c>
      <c r="F12" t="s">
        <v>89</v>
      </c>
      <c r="G12" s="5">
        <v>2051000</v>
      </c>
      <c r="H12" s="5">
        <v>2051000</v>
      </c>
      <c r="I12" s="6">
        <v>0</v>
      </c>
      <c r="J12" t="s">
        <v>90</v>
      </c>
      <c r="K12" t="s">
        <v>91</v>
      </c>
    </row>
    <row r="13" spans="1:11" x14ac:dyDescent="0.25">
      <c r="A13">
        <v>1</v>
      </c>
      <c r="B13" t="s">
        <v>104</v>
      </c>
      <c r="C13" s="4">
        <v>32.285714285714285</v>
      </c>
      <c r="D13" s="4">
        <v>32.285714285714285</v>
      </c>
      <c r="E13" s="4">
        <v>0</v>
      </c>
      <c r="F13" t="s">
        <v>89</v>
      </c>
      <c r="G13" s="5">
        <v>871000</v>
      </c>
      <c r="H13" s="5">
        <v>871000</v>
      </c>
      <c r="I13" s="6">
        <v>0</v>
      </c>
      <c r="J13" t="s">
        <v>90</v>
      </c>
      <c r="K13" t="s">
        <v>100</v>
      </c>
    </row>
    <row r="14" spans="1:11" x14ac:dyDescent="0.25">
      <c r="A14">
        <v>1</v>
      </c>
      <c r="B14" t="s">
        <v>105</v>
      </c>
      <c r="C14" s="4">
        <v>44.857142857142854</v>
      </c>
      <c r="D14" s="4">
        <v>63.142857142857146</v>
      </c>
      <c r="E14" s="4">
        <v>18.285714285714292</v>
      </c>
      <c r="F14" t="s">
        <v>96</v>
      </c>
      <c r="G14" s="5">
        <v>294000</v>
      </c>
      <c r="H14" s="5">
        <v>294000</v>
      </c>
      <c r="I14" s="6">
        <v>0</v>
      </c>
      <c r="J14" t="s">
        <v>90</v>
      </c>
      <c r="K14" t="s">
        <v>98</v>
      </c>
    </row>
    <row r="15" spans="1:11" x14ac:dyDescent="0.25">
      <c r="A15">
        <v>1</v>
      </c>
      <c r="B15" t="s">
        <v>99</v>
      </c>
      <c r="C15" s="4">
        <v>28.285714285714285</v>
      </c>
      <c r="D15" s="4">
        <v>28.285714285714285</v>
      </c>
      <c r="E15" s="4">
        <v>0</v>
      </c>
      <c r="F15" t="s">
        <v>89</v>
      </c>
      <c r="G15" s="5">
        <v>847000</v>
      </c>
      <c r="H15" s="5">
        <v>847000</v>
      </c>
      <c r="I15" s="6">
        <v>0</v>
      </c>
      <c r="J15" t="s">
        <v>90</v>
      </c>
      <c r="K15" t="s">
        <v>106</v>
      </c>
    </row>
    <row r="16" spans="1:11" x14ac:dyDescent="0.25">
      <c r="A16">
        <v>1</v>
      </c>
      <c r="B16" t="s">
        <v>107</v>
      </c>
      <c r="C16" s="4">
        <v>74.857142857142861</v>
      </c>
      <c r="D16" s="4">
        <v>74.857142857142861</v>
      </c>
      <c r="E16" s="4">
        <v>0</v>
      </c>
      <c r="F16" t="s">
        <v>89</v>
      </c>
      <c r="G16" s="5">
        <v>1297000</v>
      </c>
      <c r="H16" s="5">
        <v>1582340</v>
      </c>
      <c r="I16" s="6">
        <v>0.22</v>
      </c>
      <c r="J16" t="s">
        <v>97</v>
      </c>
      <c r="K16" t="s">
        <v>93</v>
      </c>
    </row>
    <row r="17" spans="1:11" x14ac:dyDescent="0.25">
      <c r="A17">
        <v>1</v>
      </c>
      <c r="B17" t="s">
        <v>104</v>
      </c>
      <c r="C17" s="4">
        <v>49.142857142857146</v>
      </c>
      <c r="D17" s="4">
        <v>49.142857142857146</v>
      </c>
      <c r="E17" s="4">
        <v>0</v>
      </c>
      <c r="F17" t="s">
        <v>89</v>
      </c>
      <c r="G17" s="5">
        <v>431000</v>
      </c>
      <c r="H17" s="5">
        <v>431000</v>
      </c>
      <c r="I17" s="6">
        <v>0</v>
      </c>
      <c r="J17" t="s">
        <v>90</v>
      </c>
      <c r="K17" t="s">
        <v>100</v>
      </c>
    </row>
    <row r="18" spans="1:11" x14ac:dyDescent="0.25">
      <c r="A18">
        <v>1</v>
      </c>
      <c r="B18" t="s">
        <v>108</v>
      </c>
      <c r="C18" s="4">
        <v>59.428571428571431</v>
      </c>
      <c r="D18" s="4">
        <v>69.142857142857139</v>
      </c>
      <c r="E18" s="4">
        <v>9.7142857142857082</v>
      </c>
      <c r="F18" t="s">
        <v>96</v>
      </c>
      <c r="G18" s="5">
        <v>908000</v>
      </c>
      <c r="H18" s="5">
        <v>908000</v>
      </c>
      <c r="I18" s="6">
        <v>0</v>
      </c>
      <c r="J18" t="s">
        <v>90</v>
      </c>
      <c r="K18" t="s">
        <v>93</v>
      </c>
    </row>
    <row r="19" spans="1:11" x14ac:dyDescent="0.25">
      <c r="A19">
        <v>1</v>
      </c>
      <c r="B19" t="s">
        <v>95</v>
      </c>
      <c r="C19" s="4">
        <v>46.428571428571431</v>
      </c>
      <c r="D19" s="4">
        <v>46.428571428571431</v>
      </c>
      <c r="E19" s="4">
        <v>0</v>
      </c>
      <c r="F19" t="s">
        <v>89</v>
      </c>
      <c r="G19" s="5">
        <v>1217000</v>
      </c>
      <c r="H19" s="5">
        <v>1217000</v>
      </c>
      <c r="I19" s="6">
        <v>0</v>
      </c>
      <c r="J19" t="s">
        <v>90</v>
      </c>
      <c r="K19" t="s">
        <v>93</v>
      </c>
    </row>
    <row r="20" spans="1:11" x14ac:dyDescent="0.25">
      <c r="A20">
        <v>1</v>
      </c>
      <c r="B20" t="s">
        <v>108</v>
      </c>
      <c r="C20" s="4">
        <v>39.285714285714285</v>
      </c>
      <c r="D20" s="4">
        <v>39.285714285714285</v>
      </c>
      <c r="E20" s="4">
        <v>0</v>
      </c>
      <c r="F20" t="s">
        <v>89</v>
      </c>
      <c r="G20" s="5">
        <v>2150000</v>
      </c>
      <c r="H20" s="5">
        <v>3225000</v>
      </c>
      <c r="I20" s="6">
        <v>0.5</v>
      </c>
      <c r="J20" t="s">
        <v>97</v>
      </c>
      <c r="K20" t="s">
        <v>93</v>
      </c>
    </row>
    <row r="21" spans="1:11" x14ac:dyDescent="0.25">
      <c r="A21">
        <v>1</v>
      </c>
      <c r="B21" t="s">
        <v>109</v>
      </c>
      <c r="C21" s="4">
        <v>47.285714285714285</v>
      </c>
      <c r="D21" s="4">
        <v>47.285714285714285</v>
      </c>
      <c r="E21" s="4">
        <v>0</v>
      </c>
      <c r="F21" t="s">
        <v>89</v>
      </c>
      <c r="G21" s="5">
        <v>1597000</v>
      </c>
      <c r="H21" s="5">
        <v>1628940</v>
      </c>
      <c r="I21" s="6">
        <v>0.02</v>
      </c>
      <c r="J21" t="s">
        <v>90</v>
      </c>
      <c r="K21" t="s">
        <v>93</v>
      </c>
    </row>
    <row r="22" spans="1:11" x14ac:dyDescent="0.25">
      <c r="A22">
        <v>1</v>
      </c>
      <c r="B22" t="s">
        <v>109</v>
      </c>
      <c r="C22" s="4">
        <v>35.285714285714285</v>
      </c>
      <c r="D22" s="4">
        <v>35.285714285714285</v>
      </c>
      <c r="E22" s="4">
        <v>0</v>
      </c>
      <c r="F22" t="s">
        <v>89</v>
      </c>
      <c r="G22" s="5">
        <v>902000</v>
      </c>
      <c r="H22" s="5">
        <v>902000</v>
      </c>
      <c r="I22" s="6">
        <v>0</v>
      </c>
      <c r="J22" t="s">
        <v>90</v>
      </c>
      <c r="K22" t="s">
        <v>98</v>
      </c>
    </row>
    <row r="23" spans="1:11" x14ac:dyDescent="0.25">
      <c r="A23">
        <v>1</v>
      </c>
      <c r="B23" t="s">
        <v>102</v>
      </c>
      <c r="C23" s="4">
        <v>71.857142857142861</v>
      </c>
      <c r="D23" s="4">
        <v>82.714285714285708</v>
      </c>
      <c r="E23" s="4">
        <v>10.857142857142847</v>
      </c>
      <c r="F23" t="s">
        <v>96</v>
      </c>
      <c r="G23" s="5">
        <v>1048000</v>
      </c>
      <c r="H23" s="5">
        <v>1456720.0000000002</v>
      </c>
      <c r="I23" s="6">
        <v>0.39000000000000024</v>
      </c>
      <c r="J23" t="s">
        <v>97</v>
      </c>
      <c r="K23" t="s">
        <v>93</v>
      </c>
    </row>
    <row r="24" spans="1:11" x14ac:dyDescent="0.25">
      <c r="A24">
        <v>1</v>
      </c>
      <c r="B24" t="s">
        <v>104</v>
      </c>
      <c r="C24" s="4">
        <v>33.428571428571431</v>
      </c>
      <c r="D24" s="4">
        <v>33.428571428571431</v>
      </c>
      <c r="E24" s="4">
        <v>0</v>
      </c>
      <c r="F24" t="s">
        <v>89</v>
      </c>
      <c r="G24" s="5">
        <v>1574000</v>
      </c>
      <c r="H24" s="5">
        <v>1574000</v>
      </c>
      <c r="I24" s="6">
        <v>0</v>
      </c>
      <c r="J24" t="s">
        <v>90</v>
      </c>
      <c r="K24" t="s">
        <v>98</v>
      </c>
    </row>
    <row r="25" spans="1:11" x14ac:dyDescent="0.25">
      <c r="A25">
        <v>1</v>
      </c>
      <c r="B25" t="s">
        <v>88</v>
      </c>
      <c r="C25" s="4">
        <v>71.571428571428569</v>
      </c>
      <c r="D25" s="4">
        <v>95</v>
      </c>
      <c r="E25" s="4">
        <v>23.428571428571431</v>
      </c>
      <c r="F25" t="s">
        <v>96</v>
      </c>
      <c r="G25" s="5">
        <v>140000</v>
      </c>
      <c r="H25" s="5">
        <v>140000</v>
      </c>
      <c r="I25" s="6">
        <v>0</v>
      </c>
      <c r="J25" t="s">
        <v>90</v>
      </c>
      <c r="K25" t="s">
        <v>100</v>
      </c>
    </row>
    <row r="26" spans="1:11" x14ac:dyDescent="0.25">
      <c r="A26">
        <v>1</v>
      </c>
      <c r="B26" t="s">
        <v>107</v>
      </c>
      <c r="C26" s="4">
        <v>71</v>
      </c>
      <c r="D26" s="4">
        <v>90.571428571428569</v>
      </c>
      <c r="E26" s="4">
        <v>19.571428571428569</v>
      </c>
      <c r="F26" t="s">
        <v>96</v>
      </c>
      <c r="G26" s="5">
        <v>777000</v>
      </c>
      <c r="H26" s="5">
        <v>777000</v>
      </c>
      <c r="I26" s="6">
        <v>0</v>
      </c>
      <c r="J26" t="s">
        <v>90</v>
      </c>
      <c r="K26" t="s">
        <v>91</v>
      </c>
    </row>
    <row r="27" spans="1:11" x14ac:dyDescent="0.25">
      <c r="A27">
        <v>1</v>
      </c>
      <c r="B27" t="s">
        <v>105</v>
      </c>
      <c r="C27" s="4">
        <v>66.142857142857139</v>
      </c>
      <c r="D27" s="4">
        <v>66.142857142857139</v>
      </c>
      <c r="E27" s="4">
        <v>0</v>
      </c>
      <c r="F27" t="s">
        <v>89</v>
      </c>
      <c r="G27" s="5">
        <v>1564000</v>
      </c>
      <c r="H27" s="5">
        <v>1564000</v>
      </c>
      <c r="I27" s="6">
        <v>0</v>
      </c>
      <c r="J27" t="s">
        <v>90</v>
      </c>
      <c r="K27" t="s">
        <v>93</v>
      </c>
    </row>
    <row r="28" spans="1:11" x14ac:dyDescent="0.25">
      <c r="A28">
        <v>1</v>
      </c>
      <c r="B28" t="s">
        <v>88</v>
      </c>
      <c r="C28" s="4">
        <v>100.14285714285714</v>
      </c>
      <c r="D28" s="4">
        <v>100.14285714285714</v>
      </c>
      <c r="E28" s="4">
        <v>0</v>
      </c>
      <c r="F28" t="s">
        <v>89</v>
      </c>
      <c r="G28" s="5">
        <v>1152000</v>
      </c>
      <c r="H28" s="5">
        <v>1152000</v>
      </c>
      <c r="I28" s="6">
        <v>0</v>
      </c>
      <c r="J28" t="s">
        <v>90</v>
      </c>
      <c r="K28" t="s">
        <v>91</v>
      </c>
    </row>
    <row r="29" spans="1:11" x14ac:dyDescent="0.25">
      <c r="A29">
        <v>1</v>
      </c>
      <c r="B29" t="s">
        <v>107</v>
      </c>
      <c r="C29" s="4">
        <v>62</v>
      </c>
      <c r="D29" s="4">
        <v>62</v>
      </c>
      <c r="E29" s="4">
        <v>0</v>
      </c>
      <c r="F29" t="s">
        <v>89</v>
      </c>
      <c r="G29" s="5">
        <v>1460000</v>
      </c>
      <c r="H29" s="5">
        <v>1460000</v>
      </c>
      <c r="I29" s="6">
        <v>0</v>
      </c>
      <c r="J29" t="s">
        <v>90</v>
      </c>
      <c r="K29" t="s">
        <v>98</v>
      </c>
    </row>
    <row r="30" spans="1:11" x14ac:dyDescent="0.25">
      <c r="A30">
        <v>1</v>
      </c>
      <c r="B30" t="s">
        <v>88</v>
      </c>
      <c r="C30" s="4">
        <v>93.285714285714292</v>
      </c>
      <c r="D30" s="4">
        <v>93.285714285714292</v>
      </c>
      <c r="E30" s="4">
        <v>0</v>
      </c>
      <c r="F30" t="s">
        <v>89</v>
      </c>
      <c r="G30" s="5">
        <v>2453000</v>
      </c>
      <c r="H30" s="5">
        <v>4194630</v>
      </c>
      <c r="I30" s="6">
        <v>0.71</v>
      </c>
      <c r="J30" t="s">
        <v>97</v>
      </c>
      <c r="K30" t="s">
        <v>93</v>
      </c>
    </row>
    <row r="31" spans="1:11" x14ac:dyDescent="0.25">
      <c r="A31">
        <v>1</v>
      </c>
      <c r="B31" t="s">
        <v>105</v>
      </c>
      <c r="C31" s="4">
        <v>45</v>
      </c>
      <c r="D31" s="4">
        <v>45</v>
      </c>
      <c r="E31" s="4">
        <v>0</v>
      </c>
      <c r="F31" t="s">
        <v>89</v>
      </c>
      <c r="G31" s="5">
        <v>1413000</v>
      </c>
      <c r="H31" s="5">
        <v>1413000</v>
      </c>
      <c r="I31" s="6">
        <v>0</v>
      </c>
      <c r="J31" t="s">
        <v>90</v>
      </c>
      <c r="K31" t="s">
        <v>93</v>
      </c>
    </row>
    <row r="32" spans="1:11" x14ac:dyDescent="0.25">
      <c r="A32">
        <v>1</v>
      </c>
      <c r="B32" t="s">
        <v>109</v>
      </c>
      <c r="C32" s="4">
        <v>89.857142857142861</v>
      </c>
      <c r="D32" s="4">
        <v>89.857142857142861</v>
      </c>
      <c r="E32" s="4">
        <v>0</v>
      </c>
      <c r="F32" t="s">
        <v>89</v>
      </c>
      <c r="G32" s="5">
        <v>1952000</v>
      </c>
      <c r="H32" s="5">
        <v>1952000</v>
      </c>
      <c r="I32" s="6">
        <v>0</v>
      </c>
      <c r="J32" t="s">
        <v>90</v>
      </c>
      <c r="K32" t="s">
        <v>93</v>
      </c>
    </row>
    <row r="33" spans="1:11" x14ac:dyDescent="0.25">
      <c r="A33">
        <v>1</v>
      </c>
      <c r="B33" t="s">
        <v>94</v>
      </c>
      <c r="C33" s="4">
        <v>29</v>
      </c>
      <c r="D33" s="4">
        <v>29</v>
      </c>
      <c r="E33" s="4">
        <v>0</v>
      </c>
      <c r="F33" t="s">
        <v>89</v>
      </c>
      <c r="G33" s="5">
        <v>873000</v>
      </c>
      <c r="H33" s="5">
        <v>873000</v>
      </c>
      <c r="I33" s="6">
        <v>0</v>
      </c>
      <c r="J33" t="s">
        <v>90</v>
      </c>
      <c r="K33" t="s">
        <v>93</v>
      </c>
    </row>
    <row r="34" spans="1:11" x14ac:dyDescent="0.25">
      <c r="A34">
        <v>1</v>
      </c>
      <c r="B34" t="s">
        <v>101</v>
      </c>
      <c r="C34" s="4">
        <v>92.285714285714292</v>
      </c>
      <c r="D34" s="4">
        <v>92.285714285714292</v>
      </c>
      <c r="E34" s="4">
        <v>0</v>
      </c>
      <c r="F34" t="s">
        <v>89</v>
      </c>
      <c r="G34" s="5">
        <v>1899000</v>
      </c>
      <c r="H34" s="5">
        <v>1899000</v>
      </c>
      <c r="I34" s="6">
        <v>0</v>
      </c>
      <c r="J34" t="s">
        <v>90</v>
      </c>
      <c r="K34" t="s">
        <v>91</v>
      </c>
    </row>
    <row r="35" spans="1:11" x14ac:dyDescent="0.25">
      <c r="A35">
        <v>1</v>
      </c>
      <c r="B35" t="s">
        <v>94</v>
      </c>
      <c r="C35" s="4">
        <v>76.857142857142861</v>
      </c>
      <c r="D35" s="4">
        <v>76.571428571428569</v>
      </c>
      <c r="E35" s="4">
        <v>-0.2857142857142918</v>
      </c>
      <c r="F35" t="s">
        <v>89</v>
      </c>
      <c r="G35" s="5">
        <v>372000</v>
      </c>
      <c r="H35" s="5">
        <v>372000</v>
      </c>
      <c r="I35" s="6">
        <v>0</v>
      </c>
      <c r="J35" t="s">
        <v>90</v>
      </c>
      <c r="K35" t="s">
        <v>98</v>
      </c>
    </row>
    <row r="36" spans="1:11" x14ac:dyDescent="0.25">
      <c r="A36">
        <v>1</v>
      </c>
      <c r="B36" t="s">
        <v>88</v>
      </c>
      <c r="C36" s="4">
        <v>79.857142857142861</v>
      </c>
      <c r="D36" s="4">
        <v>104.42857142857143</v>
      </c>
      <c r="E36" s="4">
        <v>24.571428571428569</v>
      </c>
      <c r="F36" t="s">
        <v>96</v>
      </c>
      <c r="G36" s="5">
        <v>1349000</v>
      </c>
      <c r="H36" s="5">
        <v>1349000</v>
      </c>
      <c r="I36" s="6">
        <v>0</v>
      </c>
      <c r="J36" t="s">
        <v>90</v>
      </c>
      <c r="K36" t="s">
        <v>91</v>
      </c>
    </row>
    <row r="37" spans="1:11" x14ac:dyDescent="0.25">
      <c r="A37">
        <v>1</v>
      </c>
      <c r="B37" t="s">
        <v>95</v>
      </c>
      <c r="C37" s="4">
        <v>85</v>
      </c>
      <c r="D37" s="4">
        <v>86</v>
      </c>
      <c r="E37" s="4">
        <v>1</v>
      </c>
      <c r="F37" t="s">
        <v>89</v>
      </c>
      <c r="G37" s="5">
        <v>348000</v>
      </c>
      <c r="H37" s="5">
        <v>348000</v>
      </c>
      <c r="I37" s="6">
        <v>0</v>
      </c>
      <c r="J37" t="s">
        <v>90</v>
      </c>
      <c r="K37" t="s">
        <v>93</v>
      </c>
    </row>
    <row r="38" spans="1:11" x14ac:dyDescent="0.25">
      <c r="A38">
        <v>1</v>
      </c>
      <c r="B38" t="s">
        <v>110</v>
      </c>
      <c r="C38" s="4">
        <v>78.571428571428569</v>
      </c>
      <c r="D38" s="4">
        <v>78.571428571428569</v>
      </c>
      <c r="E38" s="4">
        <v>0</v>
      </c>
      <c r="F38" t="s">
        <v>89</v>
      </c>
      <c r="G38" s="5">
        <v>2441000</v>
      </c>
      <c r="H38" s="5">
        <v>2441000</v>
      </c>
      <c r="I38" s="6">
        <v>0</v>
      </c>
      <c r="J38" t="s">
        <v>90</v>
      </c>
      <c r="K38" t="s">
        <v>106</v>
      </c>
    </row>
    <row r="39" spans="1:11" x14ac:dyDescent="0.25">
      <c r="A39">
        <v>1</v>
      </c>
      <c r="B39" t="s">
        <v>108</v>
      </c>
      <c r="C39" s="4">
        <v>42.285714285714285</v>
      </c>
      <c r="D39" s="4">
        <v>62.714285714285715</v>
      </c>
      <c r="E39" s="4">
        <v>20.428571428571431</v>
      </c>
      <c r="F39" t="s">
        <v>96</v>
      </c>
      <c r="G39" s="5">
        <v>1779000</v>
      </c>
      <c r="H39" s="5">
        <v>3522420</v>
      </c>
      <c r="I39" s="6">
        <v>0.98</v>
      </c>
      <c r="J39" t="s">
        <v>97</v>
      </c>
      <c r="K39" t="s">
        <v>106</v>
      </c>
    </row>
    <row r="40" spans="1:11" x14ac:dyDescent="0.25">
      <c r="A40">
        <v>1</v>
      </c>
      <c r="B40" t="s">
        <v>110</v>
      </c>
      <c r="C40" s="4">
        <v>51.571428571428569</v>
      </c>
      <c r="D40" s="4">
        <v>51.571428571428569</v>
      </c>
      <c r="E40" s="4">
        <v>0</v>
      </c>
      <c r="F40" t="s">
        <v>89</v>
      </c>
      <c r="G40" s="5">
        <v>1036000</v>
      </c>
      <c r="H40" s="5">
        <v>1036000</v>
      </c>
      <c r="I40" s="6">
        <v>0</v>
      </c>
      <c r="J40" t="s">
        <v>90</v>
      </c>
      <c r="K40" t="s">
        <v>98</v>
      </c>
    </row>
    <row r="41" spans="1:11" x14ac:dyDescent="0.25">
      <c r="A41">
        <v>1</v>
      </c>
      <c r="B41" t="s">
        <v>108</v>
      </c>
      <c r="C41" s="4">
        <v>106</v>
      </c>
      <c r="D41" s="4">
        <v>106</v>
      </c>
      <c r="E41" s="4">
        <v>0</v>
      </c>
      <c r="F41" t="s">
        <v>89</v>
      </c>
      <c r="G41" s="5">
        <v>1153000</v>
      </c>
      <c r="H41" s="5">
        <v>1153000</v>
      </c>
      <c r="I41" s="6">
        <v>0</v>
      </c>
      <c r="J41" t="s">
        <v>90</v>
      </c>
      <c r="K41" t="s">
        <v>98</v>
      </c>
    </row>
    <row r="42" spans="1:11" x14ac:dyDescent="0.25">
      <c r="A42">
        <v>1</v>
      </c>
      <c r="B42" t="s">
        <v>104</v>
      </c>
      <c r="C42" s="4">
        <v>63.142857142857146</v>
      </c>
      <c r="D42" s="4">
        <v>63.142857142857146</v>
      </c>
      <c r="E42" s="4">
        <v>0</v>
      </c>
      <c r="F42" t="s">
        <v>89</v>
      </c>
      <c r="G42" s="5">
        <v>1593000</v>
      </c>
      <c r="H42" s="5">
        <v>2692170</v>
      </c>
      <c r="I42" s="6">
        <v>0.69</v>
      </c>
      <c r="J42" t="s">
        <v>97</v>
      </c>
      <c r="K42" t="s">
        <v>91</v>
      </c>
    </row>
    <row r="43" spans="1:11" x14ac:dyDescent="0.25">
      <c r="A43">
        <v>1</v>
      </c>
      <c r="B43" t="s">
        <v>94</v>
      </c>
      <c r="C43" s="4">
        <v>56.714285714285715</v>
      </c>
      <c r="D43" s="4">
        <v>56.714285714285715</v>
      </c>
      <c r="E43" s="4">
        <v>0</v>
      </c>
      <c r="F43" t="s">
        <v>89</v>
      </c>
      <c r="G43" s="5">
        <v>1072000</v>
      </c>
      <c r="H43" s="5">
        <v>1072000</v>
      </c>
      <c r="I43" s="6">
        <v>0</v>
      </c>
      <c r="J43" t="s">
        <v>90</v>
      </c>
      <c r="K43" t="s">
        <v>98</v>
      </c>
    </row>
    <row r="44" spans="1:11" x14ac:dyDescent="0.25">
      <c r="A44">
        <v>1</v>
      </c>
      <c r="B44" t="s">
        <v>102</v>
      </c>
      <c r="C44" s="4">
        <v>56.142857142857146</v>
      </c>
      <c r="D44" s="4">
        <v>60.857142857142854</v>
      </c>
      <c r="E44" s="4">
        <v>4.7142857142857082</v>
      </c>
      <c r="F44" t="s">
        <v>96</v>
      </c>
      <c r="G44" s="5">
        <v>1142000</v>
      </c>
      <c r="H44" s="5">
        <v>1142000</v>
      </c>
      <c r="I44" s="6">
        <v>0</v>
      </c>
      <c r="J44" t="s">
        <v>90</v>
      </c>
      <c r="K44" t="s">
        <v>106</v>
      </c>
    </row>
    <row r="45" spans="1:11" x14ac:dyDescent="0.25">
      <c r="A45">
        <v>1</v>
      </c>
      <c r="B45" t="s">
        <v>95</v>
      </c>
      <c r="C45" s="4">
        <v>104.14285714285714</v>
      </c>
      <c r="D45" s="4">
        <v>104.14285714285714</v>
      </c>
      <c r="E45" s="4">
        <v>0</v>
      </c>
      <c r="F45" t="s">
        <v>89</v>
      </c>
      <c r="G45" s="5">
        <v>1970000</v>
      </c>
      <c r="H45" s="5">
        <v>2836800</v>
      </c>
      <c r="I45" s="6">
        <v>0.44</v>
      </c>
      <c r="J45" t="s">
        <v>97</v>
      </c>
      <c r="K45" t="s">
        <v>93</v>
      </c>
    </row>
    <row r="46" spans="1:11" x14ac:dyDescent="0.25">
      <c r="A46">
        <v>1</v>
      </c>
      <c r="B46" t="s">
        <v>99</v>
      </c>
      <c r="C46" s="4">
        <v>48.571428571428569</v>
      </c>
      <c r="D46" s="4">
        <v>60.142857142857146</v>
      </c>
      <c r="E46" s="4">
        <v>11.571428571428577</v>
      </c>
      <c r="F46" t="s">
        <v>96</v>
      </c>
      <c r="G46" s="5">
        <v>2147000</v>
      </c>
      <c r="H46" s="5">
        <v>2147000</v>
      </c>
      <c r="I46" s="6">
        <v>0</v>
      </c>
      <c r="J46" t="s">
        <v>90</v>
      </c>
      <c r="K46" t="s">
        <v>93</v>
      </c>
    </row>
    <row r="47" spans="1:11" x14ac:dyDescent="0.25">
      <c r="A47">
        <v>1</v>
      </c>
      <c r="B47" t="s">
        <v>103</v>
      </c>
      <c r="C47" s="4">
        <v>47</v>
      </c>
      <c r="D47" s="4">
        <v>71.857142857142861</v>
      </c>
      <c r="E47" s="4">
        <v>24.857142857142861</v>
      </c>
      <c r="F47" t="s">
        <v>96</v>
      </c>
      <c r="G47" s="5">
        <v>1131000</v>
      </c>
      <c r="H47" s="5">
        <v>1131000</v>
      </c>
      <c r="I47" s="6">
        <v>0</v>
      </c>
      <c r="J47" t="s">
        <v>90</v>
      </c>
      <c r="K47" t="s">
        <v>91</v>
      </c>
    </row>
    <row r="48" spans="1:11" x14ac:dyDescent="0.25">
      <c r="A48">
        <v>1</v>
      </c>
      <c r="B48" t="s">
        <v>103</v>
      </c>
      <c r="C48" s="4">
        <v>64</v>
      </c>
      <c r="D48" s="4">
        <v>64</v>
      </c>
      <c r="E48" s="4">
        <v>0</v>
      </c>
      <c r="F48" t="s">
        <v>89</v>
      </c>
      <c r="G48" s="5">
        <v>1884000</v>
      </c>
      <c r="H48" s="5">
        <v>1884000</v>
      </c>
      <c r="I48" s="6">
        <v>0</v>
      </c>
      <c r="J48" t="s">
        <v>90</v>
      </c>
      <c r="K48" t="s">
        <v>93</v>
      </c>
    </row>
    <row r="49" spans="1:11" x14ac:dyDescent="0.25">
      <c r="A49">
        <v>1</v>
      </c>
      <c r="B49" t="s">
        <v>104</v>
      </c>
      <c r="C49" s="4">
        <v>105</v>
      </c>
      <c r="D49" s="4">
        <v>118.14285714285714</v>
      </c>
      <c r="E49" s="4">
        <v>13.142857142857139</v>
      </c>
      <c r="F49" t="s">
        <v>96</v>
      </c>
      <c r="G49" s="5">
        <v>1369000</v>
      </c>
      <c r="H49" s="5">
        <v>1588040</v>
      </c>
      <c r="I49" s="6">
        <v>0.16</v>
      </c>
      <c r="J49" t="s">
        <v>97</v>
      </c>
      <c r="K49" t="s">
        <v>91</v>
      </c>
    </row>
    <row r="50" spans="1:11" x14ac:dyDescent="0.25">
      <c r="A50">
        <v>1</v>
      </c>
      <c r="B50" t="s">
        <v>92</v>
      </c>
      <c r="C50" s="4">
        <v>37.285714285714285</v>
      </c>
      <c r="D50" s="4">
        <v>37.285714285714285</v>
      </c>
      <c r="E50" s="4">
        <v>0</v>
      </c>
      <c r="F50" t="s">
        <v>89</v>
      </c>
      <c r="G50" s="5">
        <v>1875000</v>
      </c>
      <c r="H50" s="5">
        <v>1875000</v>
      </c>
      <c r="I50" s="6">
        <v>0</v>
      </c>
      <c r="J50" t="s">
        <v>90</v>
      </c>
      <c r="K50" t="s">
        <v>98</v>
      </c>
    </row>
    <row r="51" spans="1:11" x14ac:dyDescent="0.25">
      <c r="A51">
        <v>1</v>
      </c>
      <c r="B51" t="s">
        <v>101</v>
      </c>
      <c r="C51" s="4">
        <v>102.85714285714286</v>
      </c>
      <c r="D51" s="4">
        <v>102.85714285714286</v>
      </c>
      <c r="E51" s="4">
        <v>0</v>
      </c>
      <c r="F51" t="s">
        <v>89</v>
      </c>
      <c r="G51" s="5">
        <v>145000</v>
      </c>
      <c r="H51" s="5">
        <v>145000</v>
      </c>
      <c r="I51" s="6">
        <v>0</v>
      </c>
      <c r="J51" t="s">
        <v>90</v>
      </c>
      <c r="K51" t="s">
        <v>106</v>
      </c>
    </row>
    <row r="52" spans="1:11" x14ac:dyDescent="0.25">
      <c r="A52">
        <v>1</v>
      </c>
      <c r="B52" t="s">
        <v>109</v>
      </c>
      <c r="C52" s="4">
        <v>42.285714285714285</v>
      </c>
      <c r="D52" s="4">
        <v>42.285714285714285</v>
      </c>
      <c r="E52" s="4">
        <v>0</v>
      </c>
      <c r="F52" t="s">
        <v>89</v>
      </c>
      <c r="G52" s="5">
        <v>2198000</v>
      </c>
      <c r="H52" s="5">
        <v>2198000</v>
      </c>
      <c r="I52" s="6">
        <v>0</v>
      </c>
      <c r="J52" t="s">
        <v>90</v>
      </c>
      <c r="K52" t="s">
        <v>98</v>
      </c>
    </row>
    <row r="53" spans="1:11" x14ac:dyDescent="0.25">
      <c r="A53">
        <v>1</v>
      </c>
      <c r="B53" t="s">
        <v>99</v>
      </c>
      <c r="C53" s="4">
        <v>37</v>
      </c>
      <c r="D53" s="4">
        <v>37</v>
      </c>
      <c r="E53" s="4">
        <v>0</v>
      </c>
      <c r="F53" t="s">
        <v>89</v>
      </c>
      <c r="G53" s="5">
        <v>625000</v>
      </c>
      <c r="H53" s="5">
        <v>625000</v>
      </c>
      <c r="I53" s="6">
        <v>0</v>
      </c>
      <c r="J53" t="s">
        <v>90</v>
      </c>
      <c r="K53" t="s">
        <v>100</v>
      </c>
    </row>
    <row r="54" spans="1:11" x14ac:dyDescent="0.25">
      <c r="A54">
        <v>1</v>
      </c>
      <c r="B54" t="s">
        <v>101</v>
      </c>
      <c r="C54" s="4">
        <v>70.428571428571431</v>
      </c>
      <c r="D54" s="4">
        <v>83.857142857142861</v>
      </c>
      <c r="E54" s="4">
        <v>13.428571428571431</v>
      </c>
      <c r="F54" t="s">
        <v>96</v>
      </c>
      <c r="G54" s="5">
        <v>1066000</v>
      </c>
      <c r="H54" s="5">
        <v>1066000</v>
      </c>
      <c r="I54" s="6">
        <v>0</v>
      </c>
      <c r="J54" t="s">
        <v>90</v>
      </c>
      <c r="K54" t="s">
        <v>91</v>
      </c>
    </row>
    <row r="55" spans="1:11" x14ac:dyDescent="0.25">
      <c r="A55">
        <v>1</v>
      </c>
      <c r="B55" t="s">
        <v>94</v>
      </c>
      <c r="C55" s="4">
        <v>103.85714285714286</v>
      </c>
      <c r="D55" s="4">
        <v>129.57142857142858</v>
      </c>
      <c r="E55" s="4">
        <v>25.714285714285722</v>
      </c>
      <c r="F55" t="s">
        <v>96</v>
      </c>
      <c r="G55" s="5">
        <v>1990000</v>
      </c>
      <c r="H55" s="5">
        <v>1990000</v>
      </c>
      <c r="I55" s="6">
        <v>0</v>
      </c>
      <c r="J55" t="s">
        <v>90</v>
      </c>
      <c r="K55" t="s">
        <v>98</v>
      </c>
    </row>
    <row r="56" spans="1:11" x14ac:dyDescent="0.25">
      <c r="A56">
        <v>1</v>
      </c>
      <c r="B56" t="s">
        <v>101</v>
      </c>
      <c r="C56" s="4">
        <v>94.571428571428569</v>
      </c>
      <c r="D56" s="4">
        <v>94.571428571428569</v>
      </c>
      <c r="E56" s="4">
        <v>0</v>
      </c>
      <c r="F56" t="s">
        <v>89</v>
      </c>
      <c r="G56" s="5">
        <v>1887000</v>
      </c>
      <c r="H56" s="5">
        <v>1887000</v>
      </c>
      <c r="I56" s="6">
        <v>0</v>
      </c>
      <c r="J56" t="s">
        <v>90</v>
      </c>
      <c r="K56" t="s">
        <v>91</v>
      </c>
    </row>
    <row r="57" spans="1:11" x14ac:dyDescent="0.25">
      <c r="A57">
        <v>1</v>
      </c>
      <c r="B57" t="s">
        <v>88</v>
      </c>
      <c r="C57" s="4">
        <v>63.428571428571431</v>
      </c>
      <c r="D57" s="4">
        <v>63.428571428571431</v>
      </c>
      <c r="E57" s="4">
        <v>0</v>
      </c>
      <c r="F57" t="s">
        <v>89</v>
      </c>
      <c r="G57" s="5">
        <v>864000</v>
      </c>
      <c r="H57" s="5">
        <v>864000</v>
      </c>
      <c r="I57" s="6">
        <v>0</v>
      </c>
      <c r="J57" t="s">
        <v>90</v>
      </c>
      <c r="K57" t="s">
        <v>106</v>
      </c>
    </row>
    <row r="58" spans="1:11" x14ac:dyDescent="0.25">
      <c r="A58">
        <v>1</v>
      </c>
      <c r="B58" t="s">
        <v>104</v>
      </c>
      <c r="C58" s="4">
        <v>42.142857142857146</v>
      </c>
      <c r="D58" s="4">
        <v>42.142857142857146</v>
      </c>
      <c r="E58" s="4">
        <v>0</v>
      </c>
      <c r="F58" t="s">
        <v>89</v>
      </c>
      <c r="G58" s="5">
        <v>1149000</v>
      </c>
      <c r="H58" s="5">
        <v>1149000</v>
      </c>
      <c r="I58" s="6">
        <v>0</v>
      </c>
      <c r="J58" t="s">
        <v>90</v>
      </c>
      <c r="K58" t="s">
        <v>106</v>
      </c>
    </row>
    <row r="59" spans="1:11" x14ac:dyDescent="0.25">
      <c r="A59">
        <v>1</v>
      </c>
      <c r="B59" t="s">
        <v>88</v>
      </c>
      <c r="C59" s="4">
        <v>90.428571428571431</v>
      </c>
      <c r="D59" s="4">
        <v>99.285714285714292</v>
      </c>
      <c r="E59" s="4">
        <v>8.8571428571428612</v>
      </c>
      <c r="F59" t="s">
        <v>96</v>
      </c>
      <c r="G59" s="5">
        <v>1452000</v>
      </c>
      <c r="H59" s="5">
        <v>1452000</v>
      </c>
      <c r="I59" s="6">
        <v>0</v>
      </c>
      <c r="J59" t="s">
        <v>90</v>
      </c>
      <c r="K59" t="s">
        <v>98</v>
      </c>
    </row>
    <row r="60" spans="1:11" x14ac:dyDescent="0.25">
      <c r="A60">
        <v>1</v>
      </c>
      <c r="B60" t="s">
        <v>101</v>
      </c>
      <c r="C60" s="4">
        <v>90</v>
      </c>
      <c r="D60" s="4">
        <v>90</v>
      </c>
      <c r="E60" s="4">
        <v>0</v>
      </c>
      <c r="F60" t="s">
        <v>89</v>
      </c>
      <c r="G60" s="5">
        <v>1380000</v>
      </c>
      <c r="H60" s="5">
        <v>1380000</v>
      </c>
      <c r="I60" s="6">
        <v>0</v>
      </c>
      <c r="J60" t="s">
        <v>90</v>
      </c>
      <c r="K60" t="s">
        <v>100</v>
      </c>
    </row>
    <row r="61" spans="1:11" x14ac:dyDescent="0.25">
      <c r="A61">
        <v>1</v>
      </c>
      <c r="B61" t="s">
        <v>101</v>
      </c>
      <c r="C61" s="4">
        <v>34.714285714285715</v>
      </c>
      <c r="D61" s="4">
        <v>34.714285714285715</v>
      </c>
      <c r="E61" s="4">
        <v>0</v>
      </c>
      <c r="F61" t="s">
        <v>89</v>
      </c>
      <c r="G61" s="5">
        <v>1733000</v>
      </c>
      <c r="H61" s="5">
        <v>1733000</v>
      </c>
      <c r="I61" s="6">
        <v>0</v>
      </c>
      <c r="J61" t="s">
        <v>90</v>
      </c>
      <c r="K61" t="s">
        <v>106</v>
      </c>
    </row>
    <row r="62" spans="1:11" x14ac:dyDescent="0.25">
      <c r="A62">
        <v>1</v>
      </c>
      <c r="B62" t="s">
        <v>108</v>
      </c>
      <c r="C62" s="4">
        <v>31</v>
      </c>
      <c r="D62" s="4">
        <v>31</v>
      </c>
      <c r="E62" s="4">
        <v>0</v>
      </c>
      <c r="F62" t="s">
        <v>89</v>
      </c>
      <c r="G62" s="5">
        <v>399000</v>
      </c>
      <c r="H62" s="5">
        <v>399000</v>
      </c>
      <c r="I62" s="6">
        <v>0</v>
      </c>
      <c r="J62" t="s">
        <v>90</v>
      </c>
      <c r="K62" t="s">
        <v>91</v>
      </c>
    </row>
    <row r="63" spans="1:11" x14ac:dyDescent="0.25">
      <c r="A63">
        <v>1</v>
      </c>
      <c r="B63" t="s">
        <v>88</v>
      </c>
      <c r="C63" s="4">
        <v>73</v>
      </c>
      <c r="D63" s="4">
        <v>90</v>
      </c>
      <c r="E63" s="4">
        <v>17</v>
      </c>
      <c r="F63" t="s">
        <v>96</v>
      </c>
      <c r="G63" s="5">
        <v>1875000</v>
      </c>
      <c r="H63" s="5">
        <v>2043750.0000000002</v>
      </c>
      <c r="I63" s="6">
        <v>9.0000000000000122E-2</v>
      </c>
      <c r="J63" t="s">
        <v>97</v>
      </c>
      <c r="K63" t="s">
        <v>91</v>
      </c>
    </row>
    <row r="64" spans="1:11" x14ac:dyDescent="0.25">
      <c r="A64">
        <v>1</v>
      </c>
      <c r="B64" t="s">
        <v>92</v>
      </c>
      <c r="C64" s="4">
        <v>72</v>
      </c>
      <c r="D64" s="4">
        <v>93.714285714285708</v>
      </c>
      <c r="E64" s="4">
        <v>21.714285714285708</v>
      </c>
      <c r="F64" t="s">
        <v>96</v>
      </c>
      <c r="G64" s="5">
        <v>1568000</v>
      </c>
      <c r="H64" s="5">
        <v>2791040</v>
      </c>
      <c r="I64" s="6">
        <v>0.78</v>
      </c>
      <c r="J64" t="s">
        <v>97</v>
      </c>
      <c r="K64" t="s">
        <v>91</v>
      </c>
    </row>
    <row r="65" spans="1:11" x14ac:dyDescent="0.25">
      <c r="A65">
        <v>1</v>
      </c>
      <c r="B65" t="s">
        <v>109</v>
      </c>
      <c r="C65" s="4">
        <v>46</v>
      </c>
      <c r="D65" s="4">
        <v>47</v>
      </c>
      <c r="E65" s="4">
        <v>1</v>
      </c>
      <c r="F65" t="s">
        <v>89</v>
      </c>
      <c r="G65" s="5">
        <v>1910000</v>
      </c>
      <c r="H65" s="5">
        <v>1910000</v>
      </c>
      <c r="I65" s="6">
        <v>0</v>
      </c>
      <c r="J65" t="s">
        <v>90</v>
      </c>
      <c r="K65" t="s">
        <v>106</v>
      </c>
    </row>
    <row r="66" spans="1:11" x14ac:dyDescent="0.25">
      <c r="A66">
        <v>1</v>
      </c>
      <c r="B66" t="s">
        <v>111</v>
      </c>
      <c r="C66" s="4">
        <v>71.571428571428569</v>
      </c>
      <c r="D66" s="4">
        <v>71.571428571428569</v>
      </c>
      <c r="E66" s="4">
        <v>0</v>
      </c>
      <c r="F66" t="s">
        <v>89</v>
      </c>
      <c r="G66" s="5">
        <v>847000</v>
      </c>
      <c r="H66" s="5">
        <v>847000</v>
      </c>
      <c r="I66" s="6">
        <v>0</v>
      </c>
      <c r="J66" t="s">
        <v>90</v>
      </c>
      <c r="K66" t="s">
        <v>106</v>
      </c>
    </row>
    <row r="67" spans="1:11" x14ac:dyDescent="0.25">
      <c r="A67">
        <v>1</v>
      </c>
      <c r="B67" t="s">
        <v>94</v>
      </c>
      <c r="C67" s="4">
        <v>40.571428571428569</v>
      </c>
      <c r="D67" s="4">
        <v>40.571428571428569</v>
      </c>
      <c r="E67" s="4">
        <v>0</v>
      </c>
      <c r="F67" t="s">
        <v>89</v>
      </c>
      <c r="G67" s="5">
        <v>944000</v>
      </c>
      <c r="H67" s="5">
        <v>1180000</v>
      </c>
      <c r="I67" s="6">
        <v>0.25</v>
      </c>
      <c r="J67" t="s">
        <v>97</v>
      </c>
      <c r="K67" t="s">
        <v>100</v>
      </c>
    </row>
    <row r="68" spans="1:11" x14ac:dyDescent="0.25">
      <c r="A68">
        <v>1</v>
      </c>
      <c r="B68" t="s">
        <v>104</v>
      </c>
      <c r="C68" s="4">
        <v>41.428571428571431</v>
      </c>
      <c r="D68" s="4">
        <v>41.428571428571431</v>
      </c>
      <c r="E68" s="4">
        <v>0</v>
      </c>
      <c r="F68" t="s">
        <v>89</v>
      </c>
      <c r="G68" s="5">
        <v>296000</v>
      </c>
      <c r="H68" s="5">
        <v>343360</v>
      </c>
      <c r="I68" s="6">
        <v>0.16</v>
      </c>
      <c r="J68" t="s">
        <v>97</v>
      </c>
      <c r="K68" t="s">
        <v>91</v>
      </c>
    </row>
    <row r="69" spans="1:11" x14ac:dyDescent="0.25">
      <c r="A69">
        <v>1</v>
      </c>
      <c r="B69" t="s">
        <v>111</v>
      </c>
      <c r="C69" s="4">
        <v>72.714285714285708</v>
      </c>
      <c r="D69" s="4">
        <v>78.571428571428569</v>
      </c>
      <c r="E69" s="4">
        <v>5.8571428571428612</v>
      </c>
      <c r="F69" t="s">
        <v>96</v>
      </c>
      <c r="G69" s="5">
        <v>1632000</v>
      </c>
      <c r="H69" s="5">
        <v>1632000</v>
      </c>
      <c r="I69" s="6">
        <v>0</v>
      </c>
      <c r="J69" t="s">
        <v>90</v>
      </c>
      <c r="K69" t="s">
        <v>93</v>
      </c>
    </row>
    <row r="70" spans="1:11" x14ac:dyDescent="0.25">
      <c r="A70">
        <v>1</v>
      </c>
      <c r="B70" t="s">
        <v>95</v>
      </c>
      <c r="C70" s="4">
        <v>84</v>
      </c>
      <c r="D70" s="4">
        <v>84</v>
      </c>
      <c r="E70" s="4">
        <v>0</v>
      </c>
      <c r="F70" t="s">
        <v>89</v>
      </c>
      <c r="G70" s="5">
        <v>1869000</v>
      </c>
      <c r="H70" s="5">
        <v>1869000</v>
      </c>
      <c r="I70" s="6">
        <v>0</v>
      </c>
      <c r="J70" t="s">
        <v>90</v>
      </c>
      <c r="K70" t="s">
        <v>98</v>
      </c>
    </row>
    <row r="71" spans="1:11" x14ac:dyDescent="0.25">
      <c r="A71">
        <v>1</v>
      </c>
      <c r="B71" t="s">
        <v>95</v>
      </c>
      <c r="C71" s="4">
        <v>30.428571428571427</v>
      </c>
      <c r="D71" s="4">
        <v>29</v>
      </c>
      <c r="E71" s="4">
        <v>-1.428571428571427</v>
      </c>
      <c r="F71" t="s">
        <v>89</v>
      </c>
      <c r="G71" s="5">
        <v>2143000</v>
      </c>
      <c r="H71" s="5">
        <v>2143000</v>
      </c>
      <c r="I71" s="6">
        <v>0</v>
      </c>
      <c r="J71" t="s">
        <v>90</v>
      </c>
      <c r="K71" t="s">
        <v>93</v>
      </c>
    </row>
    <row r="72" spans="1:11" x14ac:dyDescent="0.25">
      <c r="A72">
        <v>1</v>
      </c>
      <c r="B72" t="s">
        <v>109</v>
      </c>
      <c r="C72" s="4">
        <v>88.428571428571431</v>
      </c>
      <c r="D72" s="4">
        <v>88.428571428571431</v>
      </c>
      <c r="E72" s="4">
        <v>0</v>
      </c>
      <c r="F72" t="s">
        <v>89</v>
      </c>
      <c r="G72" s="5">
        <v>768000</v>
      </c>
      <c r="H72" s="5">
        <v>768000</v>
      </c>
      <c r="I72" s="6">
        <v>0</v>
      </c>
      <c r="J72" t="s">
        <v>90</v>
      </c>
      <c r="K72" t="s">
        <v>93</v>
      </c>
    </row>
    <row r="73" spans="1:11" x14ac:dyDescent="0.25">
      <c r="A73">
        <v>1</v>
      </c>
      <c r="B73" t="s">
        <v>95</v>
      </c>
      <c r="C73" s="4">
        <v>93.285714285714292</v>
      </c>
      <c r="D73" s="4">
        <v>112.42857142857143</v>
      </c>
      <c r="E73" s="4">
        <v>19.142857142857139</v>
      </c>
      <c r="F73" t="s">
        <v>96</v>
      </c>
      <c r="G73" s="5">
        <v>575000</v>
      </c>
      <c r="H73" s="5">
        <v>575000</v>
      </c>
      <c r="I73" s="6">
        <v>0</v>
      </c>
      <c r="J73" t="s">
        <v>90</v>
      </c>
      <c r="K73" t="s">
        <v>98</v>
      </c>
    </row>
    <row r="74" spans="1:11" x14ac:dyDescent="0.25">
      <c r="A74">
        <v>1</v>
      </c>
      <c r="B74" t="s">
        <v>104</v>
      </c>
      <c r="C74" s="4">
        <v>28.428571428571427</v>
      </c>
      <c r="D74" s="4">
        <v>28.428571428571427</v>
      </c>
      <c r="E74" s="4">
        <v>0</v>
      </c>
      <c r="F74" t="s">
        <v>89</v>
      </c>
      <c r="G74" s="5">
        <v>1033000</v>
      </c>
      <c r="H74" s="5">
        <v>1694120.0000000002</v>
      </c>
      <c r="I74" s="6">
        <v>0.64000000000000024</v>
      </c>
      <c r="J74" t="s">
        <v>97</v>
      </c>
      <c r="K74" t="s">
        <v>100</v>
      </c>
    </row>
    <row r="75" spans="1:11" x14ac:dyDescent="0.25">
      <c r="A75">
        <v>1</v>
      </c>
      <c r="B75" t="s">
        <v>107</v>
      </c>
      <c r="C75" s="4">
        <v>44.571428571428569</v>
      </c>
      <c r="D75" s="4">
        <v>44.571428571428569</v>
      </c>
      <c r="E75" s="4">
        <v>0</v>
      </c>
      <c r="F75" t="s">
        <v>89</v>
      </c>
      <c r="G75" s="5">
        <v>1333000</v>
      </c>
      <c r="H75" s="5">
        <v>1333000</v>
      </c>
      <c r="I75" s="6">
        <v>0</v>
      </c>
      <c r="J75" t="s">
        <v>90</v>
      </c>
      <c r="K75" t="s">
        <v>91</v>
      </c>
    </row>
    <row r="76" spans="1:11" x14ac:dyDescent="0.25">
      <c r="A76">
        <v>1</v>
      </c>
      <c r="B76" t="s">
        <v>88</v>
      </c>
      <c r="C76" s="4">
        <v>56.285714285714285</v>
      </c>
      <c r="D76" s="4">
        <v>71.571428571428569</v>
      </c>
      <c r="E76" s="4">
        <v>15.285714285714285</v>
      </c>
      <c r="F76" t="s">
        <v>96</v>
      </c>
      <c r="G76" s="5">
        <v>2388000</v>
      </c>
      <c r="H76" s="5">
        <v>2388000</v>
      </c>
      <c r="I76" s="6">
        <v>0</v>
      </c>
      <c r="J76" t="s">
        <v>90</v>
      </c>
      <c r="K76" t="s">
        <v>100</v>
      </c>
    </row>
    <row r="77" spans="1:11" x14ac:dyDescent="0.25">
      <c r="A77">
        <v>1</v>
      </c>
      <c r="B77" t="s">
        <v>105</v>
      </c>
      <c r="C77" s="4">
        <v>68.285714285714292</v>
      </c>
      <c r="D77" s="4">
        <v>68.285714285714292</v>
      </c>
      <c r="E77" s="4">
        <v>0</v>
      </c>
      <c r="F77" t="s">
        <v>89</v>
      </c>
      <c r="G77" s="5">
        <v>1232000</v>
      </c>
      <c r="H77" s="5">
        <v>1232000</v>
      </c>
      <c r="I77" s="6">
        <v>0</v>
      </c>
      <c r="J77" t="s">
        <v>90</v>
      </c>
      <c r="K77" t="s">
        <v>91</v>
      </c>
    </row>
    <row r="78" spans="1:11" x14ac:dyDescent="0.25">
      <c r="A78">
        <v>1</v>
      </c>
      <c r="B78" t="s">
        <v>103</v>
      </c>
      <c r="C78" s="4">
        <v>73.857142857142861</v>
      </c>
      <c r="D78" s="4">
        <v>73.857142857142861</v>
      </c>
      <c r="E78" s="4">
        <v>0</v>
      </c>
      <c r="F78" t="s">
        <v>89</v>
      </c>
      <c r="G78" s="5">
        <v>455000</v>
      </c>
      <c r="H78" s="5">
        <v>455000</v>
      </c>
      <c r="I78" s="6">
        <v>0</v>
      </c>
      <c r="J78" t="s">
        <v>90</v>
      </c>
      <c r="K78" t="s">
        <v>106</v>
      </c>
    </row>
    <row r="79" spans="1:11" x14ac:dyDescent="0.25">
      <c r="A79">
        <v>1</v>
      </c>
      <c r="B79" t="s">
        <v>102</v>
      </c>
      <c r="C79" s="4">
        <v>78.285714285714292</v>
      </c>
      <c r="D79" s="4">
        <v>78.285714285714292</v>
      </c>
      <c r="E79" s="4">
        <v>0</v>
      </c>
      <c r="F79" t="s">
        <v>89</v>
      </c>
      <c r="G79" s="5">
        <v>2024000</v>
      </c>
      <c r="H79" s="5">
        <v>2165680</v>
      </c>
      <c r="I79" s="6">
        <v>7.0000000000000007E-2</v>
      </c>
      <c r="J79" t="s">
        <v>97</v>
      </c>
      <c r="K79" t="s">
        <v>98</v>
      </c>
    </row>
    <row r="80" spans="1:11" x14ac:dyDescent="0.25">
      <c r="A80">
        <v>1</v>
      </c>
      <c r="B80" t="s">
        <v>108</v>
      </c>
      <c r="C80" s="4">
        <v>63.714285714285715</v>
      </c>
      <c r="D80" s="4">
        <v>76.857142857142861</v>
      </c>
      <c r="E80" s="4">
        <v>13.142857142857146</v>
      </c>
      <c r="F80" t="s">
        <v>96</v>
      </c>
      <c r="G80" s="5">
        <v>2494000</v>
      </c>
      <c r="H80" s="5">
        <v>2494000</v>
      </c>
      <c r="I80" s="6">
        <v>0</v>
      </c>
      <c r="J80" t="s">
        <v>90</v>
      </c>
      <c r="K80" t="s">
        <v>98</v>
      </c>
    </row>
    <row r="81" spans="1:11" x14ac:dyDescent="0.25">
      <c r="A81">
        <v>1</v>
      </c>
      <c r="B81" t="s">
        <v>101</v>
      </c>
      <c r="C81" s="4">
        <v>40</v>
      </c>
      <c r="D81" s="4">
        <v>49.142857142857146</v>
      </c>
      <c r="E81" s="4">
        <v>9.1428571428571459</v>
      </c>
      <c r="F81" t="s">
        <v>96</v>
      </c>
      <c r="G81" s="5">
        <v>847000</v>
      </c>
      <c r="H81" s="5">
        <v>847000</v>
      </c>
      <c r="I81" s="6">
        <v>0</v>
      </c>
      <c r="J81" t="s">
        <v>90</v>
      </c>
      <c r="K81" t="s">
        <v>93</v>
      </c>
    </row>
    <row r="82" spans="1:11" x14ac:dyDescent="0.25">
      <c r="A82">
        <v>1</v>
      </c>
      <c r="B82" t="s">
        <v>88</v>
      </c>
      <c r="C82" s="4">
        <v>30</v>
      </c>
      <c r="D82" s="4">
        <v>30</v>
      </c>
      <c r="E82" s="4">
        <v>0</v>
      </c>
      <c r="F82" t="s">
        <v>89</v>
      </c>
      <c r="G82" s="5">
        <v>634000</v>
      </c>
      <c r="H82" s="5">
        <v>1077800</v>
      </c>
      <c r="I82" s="6">
        <v>0.7</v>
      </c>
      <c r="J82" t="s">
        <v>97</v>
      </c>
      <c r="K82" t="s">
        <v>106</v>
      </c>
    </row>
    <row r="83" spans="1:11" x14ac:dyDescent="0.25">
      <c r="A83">
        <v>1</v>
      </c>
      <c r="B83" t="s">
        <v>108</v>
      </c>
      <c r="C83" s="4">
        <v>90.428571428571431</v>
      </c>
      <c r="D83" s="4">
        <v>90.428571428571431</v>
      </c>
      <c r="E83" s="4">
        <v>0</v>
      </c>
      <c r="F83" t="s">
        <v>89</v>
      </c>
      <c r="G83" s="5">
        <v>299000</v>
      </c>
      <c r="H83" s="5">
        <v>299000</v>
      </c>
      <c r="I83" s="6">
        <v>0</v>
      </c>
      <c r="J83" t="s">
        <v>90</v>
      </c>
      <c r="K83" t="s">
        <v>98</v>
      </c>
    </row>
    <row r="84" spans="1:11" x14ac:dyDescent="0.25">
      <c r="A84">
        <v>1</v>
      </c>
      <c r="B84" t="s">
        <v>108</v>
      </c>
      <c r="C84" s="4">
        <v>32.714285714285715</v>
      </c>
      <c r="D84" s="4">
        <v>32.714285714285715</v>
      </c>
      <c r="E84" s="4">
        <v>0</v>
      </c>
      <c r="F84" t="s">
        <v>89</v>
      </c>
      <c r="G84" s="5">
        <v>2331000</v>
      </c>
      <c r="H84" s="5">
        <v>2331000</v>
      </c>
      <c r="I84" s="6">
        <v>0</v>
      </c>
      <c r="J84" t="s">
        <v>90</v>
      </c>
      <c r="K84" t="s">
        <v>100</v>
      </c>
    </row>
    <row r="85" spans="1:11" x14ac:dyDescent="0.25">
      <c r="A85">
        <v>1</v>
      </c>
      <c r="B85" t="s">
        <v>104</v>
      </c>
      <c r="C85" s="4">
        <v>52.285714285714285</v>
      </c>
      <c r="D85" s="4">
        <v>52.285714285714285</v>
      </c>
      <c r="E85" s="4">
        <v>0</v>
      </c>
      <c r="F85" t="s">
        <v>89</v>
      </c>
      <c r="G85" s="5">
        <v>865000</v>
      </c>
      <c r="H85" s="5">
        <v>865000</v>
      </c>
      <c r="I85" s="6">
        <v>0</v>
      </c>
      <c r="J85" t="s">
        <v>90</v>
      </c>
      <c r="K85" t="s">
        <v>91</v>
      </c>
    </row>
    <row r="86" spans="1:11" x14ac:dyDescent="0.25">
      <c r="A86">
        <v>1</v>
      </c>
      <c r="B86" t="s">
        <v>99</v>
      </c>
      <c r="C86" s="4">
        <v>79.714285714285708</v>
      </c>
      <c r="D86" s="4">
        <v>79.714285714285708</v>
      </c>
      <c r="E86" s="4">
        <v>0</v>
      </c>
      <c r="F86" t="s">
        <v>89</v>
      </c>
      <c r="G86" s="5">
        <v>1406000</v>
      </c>
      <c r="H86" s="5">
        <v>1476300</v>
      </c>
      <c r="I86" s="6">
        <v>0.05</v>
      </c>
      <c r="J86" t="s">
        <v>97</v>
      </c>
      <c r="K86" t="s">
        <v>100</v>
      </c>
    </row>
    <row r="87" spans="1:11" x14ac:dyDescent="0.25">
      <c r="A87">
        <v>1</v>
      </c>
      <c r="B87" t="s">
        <v>95</v>
      </c>
      <c r="C87" s="4">
        <v>45.714285714285715</v>
      </c>
      <c r="D87" s="4">
        <v>45.714285714285715</v>
      </c>
      <c r="E87" s="4">
        <v>0</v>
      </c>
      <c r="F87" t="s">
        <v>89</v>
      </c>
      <c r="G87" s="5">
        <v>1467000</v>
      </c>
      <c r="H87" s="5">
        <v>1467000</v>
      </c>
      <c r="I87" s="6">
        <v>0</v>
      </c>
      <c r="J87" t="s">
        <v>90</v>
      </c>
      <c r="K87" t="s">
        <v>98</v>
      </c>
    </row>
    <row r="88" spans="1:11" x14ac:dyDescent="0.25">
      <c r="A88">
        <v>1</v>
      </c>
      <c r="B88" t="s">
        <v>99</v>
      </c>
      <c r="C88" s="4">
        <v>65.142857142857139</v>
      </c>
      <c r="D88" s="4">
        <v>65.142857142857139</v>
      </c>
      <c r="E88" s="4">
        <v>0</v>
      </c>
      <c r="F88" t="s">
        <v>89</v>
      </c>
      <c r="G88" s="5">
        <v>403000</v>
      </c>
      <c r="H88" s="5">
        <v>403000</v>
      </c>
      <c r="I88" s="6">
        <v>0</v>
      </c>
      <c r="J88" t="s">
        <v>90</v>
      </c>
      <c r="K88" t="s">
        <v>91</v>
      </c>
    </row>
    <row r="89" spans="1:11" x14ac:dyDescent="0.25">
      <c r="A89">
        <v>1</v>
      </c>
      <c r="B89" t="s">
        <v>108</v>
      </c>
      <c r="C89" s="4">
        <v>31</v>
      </c>
      <c r="D89" s="4">
        <v>31</v>
      </c>
      <c r="E89" s="4">
        <v>0</v>
      </c>
      <c r="F89" t="s">
        <v>89</v>
      </c>
      <c r="G89" s="5">
        <v>2376000</v>
      </c>
      <c r="H89" s="5">
        <v>2376000</v>
      </c>
      <c r="I89" s="6">
        <v>0</v>
      </c>
      <c r="J89" t="s">
        <v>90</v>
      </c>
      <c r="K89" t="s">
        <v>98</v>
      </c>
    </row>
    <row r="90" spans="1:11" x14ac:dyDescent="0.25">
      <c r="A90">
        <v>1</v>
      </c>
      <c r="B90" t="s">
        <v>110</v>
      </c>
      <c r="C90" s="4">
        <v>42.142857142857146</v>
      </c>
      <c r="D90" s="4">
        <v>42.142857142857146</v>
      </c>
      <c r="E90" s="4">
        <v>0</v>
      </c>
      <c r="F90" t="s">
        <v>89</v>
      </c>
      <c r="G90" s="5">
        <v>370000</v>
      </c>
      <c r="H90" s="5">
        <v>669700</v>
      </c>
      <c r="I90" s="6">
        <v>0.81</v>
      </c>
      <c r="J90" t="s">
        <v>97</v>
      </c>
      <c r="K90" t="s">
        <v>91</v>
      </c>
    </row>
    <row r="91" spans="1:11" x14ac:dyDescent="0.25">
      <c r="A91">
        <v>1</v>
      </c>
      <c r="B91" t="s">
        <v>109</v>
      </c>
      <c r="C91" s="4">
        <v>40.571428571428569</v>
      </c>
      <c r="D91" s="4">
        <v>40.571428571428569</v>
      </c>
      <c r="E91" s="4">
        <v>0</v>
      </c>
      <c r="F91" t="s">
        <v>89</v>
      </c>
      <c r="G91" s="5">
        <v>1027000</v>
      </c>
      <c r="H91" s="5">
        <v>1027000</v>
      </c>
      <c r="I91" s="6">
        <v>0</v>
      </c>
      <c r="J91" t="s">
        <v>90</v>
      </c>
      <c r="K91" t="s">
        <v>100</v>
      </c>
    </row>
    <row r="92" spans="1:11" x14ac:dyDescent="0.25">
      <c r="A92">
        <v>1</v>
      </c>
      <c r="B92" t="s">
        <v>88</v>
      </c>
      <c r="C92" s="4">
        <v>69.857142857142861</v>
      </c>
      <c r="D92" s="4">
        <v>69.857142857142861</v>
      </c>
      <c r="E92" s="4">
        <v>0</v>
      </c>
      <c r="F92" t="s">
        <v>89</v>
      </c>
      <c r="G92" s="5">
        <v>698000</v>
      </c>
      <c r="H92" s="5">
        <v>921360</v>
      </c>
      <c r="I92" s="6">
        <v>0.32</v>
      </c>
      <c r="J92" t="s">
        <v>97</v>
      </c>
      <c r="K92" t="s">
        <v>91</v>
      </c>
    </row>
    <row r="93" spans="1:11" x14ac:dyDescent="0.25">
      <c r="A93">
        <v>1</v>
      </c>
      <c r="B93" t="s">
        <v>88</v>
      </c>
      <c r="C93" s="4">
        <v>42.285714285714285</v>
      </c>
      <c r="D93" s="4">
        <v>42.285714285714285</v>
      </c>
      <c r="E93" s="4">
        <v>0</v>
      </c>
      <c r="F93" t="s">
        <v>89</v>
      </c>
      <c r="G93" s="5">
        <v>1379000</v>
      </c>
      <c r="H93" s="5">
        <v>1379000</v>
      </c>
      <c r="I93" s="6">
        <v>0</v>
      </c>
      <c r="J93" t="s">
        <v>90</v>
      </c>
      <c r="K93" t="s">
        <v>106</v>
      </c>
    </row>
    <row r="94" spans="1:11" x14ac:dyDescent="0.25">
      <c r="A94">
        <v>1</v>
      </c>
      <c r="B94" t="s">
        <v>108</v>
      </c>
      <c r="C94" s="4">
        <v>96.142857142857139</v>
      </c>
      <c r="D94" s="4">
        <v>97.714285714285708</v>
      </c>
      <c r="E94" s="4">
        <v>1.5714285714285694</v>
      </c>
      <c r="F94" t="s">
        <v>89</v>
      </c>
      <c r="G94" s="5">
        <v>1790000</v>
      </c>
      <c r="H94" s="5">
        <v>2756600</v>
      </c>
      <c r="I94" s="6">
        <v>0.54</v>
      </c>
      <c r="J94" t="s">
        <v>97</v>
      </c>
      <c r="K94" t="s">
        <v>106</v>
      </c>
    </row>
    <row r="95" spans="1:11" x14ac:dyDescent="0.25">
      <c r="A95">
        <v>1</v>
      </c>
      <c r="B95" t="s">
        <v>88</v>
      </c>
      <c r="C95" s="4">
        <v>50.714285714285715</v>
      </c>
      <c r="D95" s="4">
        <v>50.714285714285715</v>
      </c>
      <c r="E95" s="4">
        <v>0</v>
      </c>
      <c r="F95" t="s">
        <v>89</v>
      </c>
      <c r="G95" s="5">
        <v>2390000</v>
      </c>
      <c r="H95" s="5">
        <v>3202600</v>
      </c>
      <c r="I95" s="6">
        <v>0.34</v>
      </c>
      <c r="J95" t="s">
        <v>97</v>
      </c>
      <c r="K95" t="s">
        <v>106</v>
      </c>
    </row>
    <row r="96" spans="1:11" x14ac:dyDescent="0.25">
      <c r="A96">
        <v>1</v>
      </c>
      <c r="B96" t="s">
        <v>102</v>
      </c>
      <c r="C96" s="4">
        <v>66.714285714285708</v>
      </c>
      <c r="D96" s="4">
        <v>66.714285714285708</v>
      </c>
      <c r="E96" s="4">
        <v>0</v>
      </c>
      <c r="F96" t="s">
        <v>89</v>
      </c>
      <c r="G96" s="5">
        <v>135000</v>
      </c>
      <c r="H96" s="5">
        <v>164700</v>
      </c>
      <c r="I96" s="6">
        <v>0.22</v>
      </c>
      <c r="J96" t="s">
        <v>97</v>
      </c>
      <c r="K96" t="s">
        <v>93</v>
      </c>
    </row>
    <row r="97" spans="1:11" x14ac:dyDescent="0.25">
      <c r="A97">
        <v>1</v>
      </c>
      <c r="B97" t="s">
        <v>95</v>
      </c>
      <c r="C97" s="4">
        <v>52.571428571428569</v>
      </c>
      <c r="D97" s="4">
        <v>52.571428571428569</v>
      </c>
      <c r="E97" s="4">
        <v>0</v>
      </c>
      <c r="F97" t="s">
        <v>89</v>
      </c>
      <c r="G97" s="5">
        <v>1151000</v>
      </c>
      <c r="H97" s="5">
        <v>1151000</v>
      </c>
      <c r="I97" s="6">
        <v>0</v>
      </c>
      <c r="J97" t="s">
        <v>90</v>
      </c>
      <c r="K97" t="s">
        <v>93</v>
      </c>
    </row>
    <row r="98" spans="1:11" x14ac:dyDescent="0.25">
      <c r="A98">
        <v>1</v>
      </c>
      <c r="B98" t="s">
        <v>88</v>
      </c>
      <c r="C98" s="4">
        <v>28.857142857142858</v>
      </c>
      <c r="D98" s="4">
        <v>28.857142857142858</v>
      </c>
      <c r="E98" s="4">
        <v>0</v>
      </c>
      <c r="F98" t="s">
        <v>89</v>
      </c>
      <c r="G98" s="5">
        <v>1964000</v>
      </c>
      <c r="H98" s="5">
        <v>1964000</v>
      </c>
      <c r="I98" s="6">
        <v>0</v>
      </c>
      <c r="J98" t="s">
        <v>90</v>
      </c>
      <c r="K98" t="s">
        <v>106</v>
      </c>
    </row>
    <row r="99" spans="1:11" x14ac:dyDescent="0.25">
      <c r="A99">
        <v>1</v>
      </c>
      <c r="B99" t="s">
        <v>104</v>
      </c>
      <c r="C99" s="4">
        <v>86.571428571428569</v>
      </c>
      <c r="D99" s="4">
        <v>86.571428571428569</v>
      </c>
      <c r="E99" s="4">
        <v>0</v>
      </c>
      <c r="F99" t="s">
        <v>89</v>
      </c>
      <c r="G99" s="5">
        <v>2260000</v>
      </c>
      <c r="H99" s="5">
        <v>2260000</v>
      </c>
      <c r="I99" s="6">
        <v>0</v>
      </c>
      <c r="J99" t="s">
        <v>90</v>
      </c>
      <c r="K99" t="s">
        <v>100</v>
      </c>
    </row>
    <row r="100" spans="1:11" x14ac:dyDescent="0.25">
      <c r="A100">
        <v>1</v>
      </c>
      <c r="B100" t="s">
        <v>103</v>
      </c>
      <c r="C100" s="4">
        <v>75.857142857142861</v>
      </c>
      <c r="D100" s="4">
        <v>75.714285714285708</v>
      </c>
      <c r="E100" s="4">
        <v>-0.14285714285715301</v>
      </c>
      <c r="F100" t="s">
        <v>89</v>
      </c>
      <c r="G100" s="5">
        <v>904000</v>
      </c>
      <c r="H100" s="5">
        <v>931120</v>
      </c>
      <c r="I100" s="6">
        <v>0.03</v>
      </c>
      <c r="J100" t="s">
        <v>97</v>
      </c>
      <c r="K100" t="s">
        <v>106</v>
      </c>
    </row>
    <row r="101" spans="1:11" x14ac:dyDescent="0.25">
      <c r="A101">
        <v>1</v>
      </c>
      <c r="B101" t="s">
        <v>104</v>
      </c>
      <c r="C101" s="4">
        <v>64.714285714285708</v>
      </c>
      <c r="D101" s="4">
        <v>75.142857142857139</v>
      </c>
      <c r="E101" s="4">
        <v>10.428571428571431</v>
      </c>
      <c r="F101" t="s">
        <v>96</v>
      </c>
      <c r="G101" s="5">
        <v>2327000</v>
      </c>
      <c r="H101" s="5">
        <v>2327000</v>
      </c>
      <c r="I101" s="6">
        <v>0</v>
      </c>
      <c r="J101" t="s">
        <v>90</v>
      </c>
      <c r="K101" t="s">
        <v>91</v>
      </c>
    </row>
    <row r="102" spans="1:11" x14ac:dyDescent="0.25">
      <c r="A102">
        <v>1</v>
      </c>
      <c r="B102" t="s">
        <v>105</v>
      </c>
      <c r="C102" s="4">
        <v>104.28571428571429</v>
      </c>
      <c r="D102" s="4">
        <v>124</v>
      </c>
      <c r="E102" s="4">
        <v>19.714285714285708</v>
      </c>
      <c r="F102" t="s">
        <v>96</v>
      </c>
      <c r="G102" s="5">
        <v>723000</v>
      </c>
      <c r="H102" s="5">
        <v>723000</v>
      </c>
      <c r="I102" s="6">
        <v>0</v>
      </c>
      <c r="J102" t="s">
        <v>90</v>
      </c>
      <c r="K102" t="s">
        <v>98</v>
      </c>
    </row>
    <row r="103" spans="1:11" x14ac:dyDescent="0.25">
      <c r="A103">
        <v>1</v>
      </c>
      <c r="B103" t="s">
        <v>111</v>
      </c>
      <c r="C103" s="4">
        <v>80.571428571428569</v>
      </c>
      <c r="D103" s="4">
        <v>84.285714285714292</v>
      </c>
      <c r="E103" s="4">
        <v>3.7142857142857224</v>
      </c>
      <c r="F103" t="s">
        <v>89</v>
      </c>
      <c r="G103" s="5">
        <v>1025000</v>
      </c>
      <c r="H103" s="5">
        <v>1025000</v>
      </c>
      <c r="I103" s="6">
        <v>0</v>
      </c>
      <c r="J103" t="s">
        <v>90</v>
      </c>
      <c r="K103" t="s">
        <v>98</v>
      </c>
    </row>
    <row r="104" spans="1:11" x14ac:dyDescent="0.25">
      <c r="A104">
        <v>1</v>
      </c>
      <c r="B104" t="s">
        <v>102</v>
      </c>
      <c r="C104" s="4">
        <v>77.714285714285708</v>
      </c>
      <c r="D104" s="4">
        <v>77.714285714285708</v>
      </c>
      <c r="E104" s="4">
        <v>0</v>
      </c>
      <c r="F104" t="s">
        <v>89</v>
      </c>
      <c r="G104" s="5">
        <v>752000</v>
      </c>
      <c r="H104" s="5">
        <v>1007680.0000000001</v>
      </c>
      <c r="I104" s="6">
        <v>0.34000000000000014</v>
      </c>
      <c r="J104" t="s">
        <v>97</v>
      </c>
      <c r="K104" t="s">
        <v>91</v>
      </c>
    </row>
    <row r="105" spans="1:11" x14ac:dyDescent="0.25">
      <c r="A105">
        <v>1</v>
      </c>
      <c r="B105" t="s">
        <v>104</v>
      </c>
      <c r="C105" s="4">
        <v>28.428571428571427</v>
      </c>
      <c r="D105" s="4">
        <v>28.428571428571427</v>
      </c>
      <c r="E105" s="4">
        <v>0</v>
      </c>
      <c r="F105" t="s">
        <v>89</v>
      </c>
      <c r="G105" s="5">
        <v>362000</v>
      </c>
      <c r="H105" s="5">
        <v>362000</v>
      </c>
      <c r="I105" s="6">
        <v>0</v>
      </c>
      <c r="J105" t="s">
        <v>90</v>
      </c>
      <c r="K105" t="s">
        <v>106</v>
      </c>
    </row>
    <row r="106" spans="1:11" x14ac:dyDescent="0.25">
      <c r="A106">
        <v>1</v>
      </c>
      <c r="B106" t="s">
        <v>94</v>
      </c>
      <c r="C106" s="4">
        <v>45.714285714285715</v>
      </c>
      <c r="D106" s="4">
        <v>45.714285714285715</v>
      </c>
      <c r="E106" s="4">
        <v>0</v>
      </c>
      <c r="F106" t="s">
        <v>89</v>
      </c>
      <c r="G106" s="5">
        <v>2304000</v>
      </c>
      <c r="H106" s="5">
        <v>2304000</v>
      </c>
      <c r="I106" s="6">
        <v>0</v>
      </c>
      <c r="J106" t="s">
        <v>90</v>
      </c>
      <c r="K106" t="s">
        <v>91</v>
      </c>
    </row>
    <row r="107" spans="1:11" x14ac:dyDescent="0.25">
      <c r="A107">
        <v>1</v>
      </c>
      <c r="B107" t="s">
        <v>111</v>
      </c>
      <c r="C107" s="4">
        <v>37.571428571428569</v>
      </c>
      <c r="D107" s="4">
        <v>47.571428571428598</v>
      </c>
      <c r="E107" s="4">
        <v>10</v>
      </c>
      <c r="F107" t="s">
        <v>96</v>
      </c>
      <c r="G107" s="5">
        <v>1065000</v>
      </c>
      <c r="H107" s="5">
        <v>1065000</v>
      </c>
      <c r="I107" s="6">
        <v>0</v>
      </c>
      <c r="J107" t="s">
        <v>90</v>
      </c>
      <c r="K107" t="s">
        <v>100</v>
      </c>
    </row>
    <row r="108" spans="1:11" x14ac:dyDescent="0.25">
      <c r="A108">
        <v>1</v>
      </c>
      <c r="B108" t="s">
        <v>102</v>
      </c>
      <c r="C108" s="4">
        <v>28</v>
      </c>
      <c r="D108" s="4">
        <v>28</v>
      </c>
      <c r="E108" s="4">
        <v>0</v>
      </c>
      <c r="F108" t="s">
        <v>89</v>
      </c>
      <c r="G108" s="5">
        <v>1009000</v>
      </c>
      <c r="H108" s="5">
        <v>1009000</v>
      </c>
      <c r="I108" s="6">
        <v>0</v>
      </c>
      <c r="J108" t="s">
        <v>90</v>
      </c>
      <c r="K108" t="s">
        <v>98</v>
      </c>
    </row>
    <row r="109" spans="1:11" x14ac:dyDescent="0.25">
      <c r="A109">
        <v>1</v>
      </c>
      <c r="B109" t="s">
        <v>101</v>
      </c>
      <c r="C109" s="4">
        <v>31</v>
      </c>
      <c r="D109" s="4">
        <v>31</v>
      </c>
      <c r="E109" s="4">
        <v>0</v>
      </c>
      <c r="F109" t="s">
        <v>89</v>
      </c>
      <c r="G109" s="5">
        <v>817000</v>
      </c>
      <c r="H109" s="5">
        <v>1184650</v>
      </c>
      <c r="I109" s="6">
        <v>0.45</v>
      </c>
      <c r="J109" t="s">
        <v>97</v>
      </c>
      <c r="K109" t="s">
        <v>98</v>
      </c>
    </row>
    <row r="110" spans="1:11" x14ac:dyDescent="0.25">
      <c r="A110">
        <v>1</v>
      </c>
      <c r="B110" t="s">
        <v>111</v>
      </c>
      <c r="C110" s="4">
        <v>78.571428571428569</v>
      </c>
      <c r="D110" s="4">
        <v>78.571428571428569</v>
      </c>
      <c r="E110" s="4">
        <v>0</v>
      </c>
      <c r="F110" t="s">
        <v>89</v>
      </c>
      <c r="G110" s="5">
        <v>1219000</v>
      </c>
      <c r="H110" s="5">
        <v>1219000</v>
      </c>
      <c r="I110" s="6">
        <v>0</v>
      </c>
      <c r="J110" t="s">
        <v>90</v>
      </c>
      <c r="K110" t="s">
        <v>100</v>
      </c>
    </row>
    <row r="111" spans="1:11" x14ac:dyDescent="0.25">
      <c r="A111">
        <v>1</v>
      </c>
      <c r="B111" t="s">
        <v>101</v>
      </c>
      <c r="C111" s="4">
        <v>76.857142857142861</v>
      </c>
      <c r="D111" s="4">
        <v>76.857142857142861</v>
      </c>
      <c r="E111" s="4">
        <v>0</v>
      </c>
      <c r="F111" t="s">
        <v>89</v>
      </c>
      <c r="G111" s="5">
        <v>2331000</v>
      </c>
      <c r="H111" s="5">
        <v>3636360</v>
      </c>
      <c r="I111" s="6">
        <v>0.56000000000000005</v>
      </c>
      <c r="J111" t="s">
        <v>97</v>
      </c>
      <c r="K111" t="s">
        <v>106</v>
      </c>
    </row>
    <row r="112" spans="1:11" x14ac:dyDescent="0.25">
      <c r="A112">
        <v>1</v>
      </c>
      <c r="B112" t="s">
        <v>111</v>
      </c>
      <c r="C112" s="4">
        <v>31</v>
      </c>
      <c r="D112" s="4">
        <v>31</v>
      </c>
      <c r="E112" s="4">
        <v>0</v>
      </c>
      <c r="F112" t="s">
        <v>89</v>
      </c>
      <c r="G112" s="5">
        <v>920000</v>
      </c>
      <c r="H112" s="5">
        <v>920000</v>
      </c>
      <c r="I112" s="6">
        <v>0</v>
      </c>
      <c r="J112" t="s">
        <v>90</v>
      </c>
      <c r="K112" t="s">
        <v>106</v>
      </c>
    </row>
    <row r="113" spans="1:11" x14ac:dyDescent="0.25">
      <c r="A113">
        <v>1</v>
      </c>
      <c r="B113" t="s">
        <v>102</v>
      </c>
      <c r="C113" s="4">
        <v>79.857142857142861</v>
      </c>
      <c r="D113" s="4">
        <v>79.857142857142861</v>
      </c>
      <c r="E113" s="4">
        <v>0</v>
      </c>
      <c r="F113" t="s">
        <v>89</v>
      </c>
      <c r="G113" s="5">
        <v>433000</v>
      </c>
      <c r="H113" s="5">
        <v>433000</v>
      </c>
      <c r="I113" s="6">
        <v>0</v>
      </c>
      <c r="J113" t="s">
        <v>90</v>
      </c>
      <c r="K113" t="s">
        <v>98</v>
      </c>
    </row>
    <row r="114" spans="1:11" x14ac:dyDescent="0.25">
      <c r="A114">
        <v>1</v>
      </c>
      <c r="B114" t="s">
        <v>110</v>
      </c>
      <c r="C114" s="4">
        <v>55</v>
      </c>
      <c r="D114" s="4">
        <v>55</v>
      </c>
      <c r="E114" s="4">
        <v>0</v>
      </c>
      <c r="F114" t="s">
        <v>89</v>
      </c>
      <c r="G114" s="5">
        <v>260000</v>
      </c>
      <c r="H114" s="5">
        <v>260000</v>
      </c>
      <c r="I114" s="6">
        <v>0</v>
      </c>
      <c r="J114" t="s">
        <v>90</v>
      </c>
      <c r="K114" t="s">
        <v>98</v>
      </c>
    </row>
    <row r="115" spans="1:11" x14ac:dyDescent="0.25">
      <c r="A115">
        <v>1</v>
      </c>
      <c r="B115" t="s">
        <v>111</v>
      </c>
      <c r="C115" s="4">
        <v>90.857142857142861</v>
      </c>
      <c r="D115" s="4">
        <v>90.857142857142861</v>
      </c>
      <c r="E115" s="4">
        <v>0</v>
      </c>
      <c r="F115" t="s">
        <v>89</v>
      </c>
      <c r="G115" s="5">
        <v>2089000</v>
      </c>
      <c r="H115" s="5">
        <v>2089000</v>
      </c>
      <c r="I115" s="6">
        <v>0</v>
      </c>
      <c r="J115" t="s">
        <v>90</v>
      </c>
      <c r="K115" t="s">
        <v>100</v>
      </c>
    </row>
    <row r="116" spans="1:11" x14ac:dyDescent="0.25">
      <c r="A116">
        <v>1</v>
      </c>
      <c r="B116" t="s">
        <v>110</v>
      </c>
      <c r="C116" s="4">
        <v>46.857142857142854</v>
      </c>
      <c r="D116" s="4">
        <v>46.857142857142854</v>
      </c>
      <c r="E116" s="4">
        <v>0</v>
      </c>
      <c r="F116" t="s">
        <v>89</v>
      </c>
      <c r="G116" s="5">
        <v>1130000</v>
      </c>
      <c r="H116" s="5">
        <v>1130000</v>
      </c>
      <c r="I116" s="6">
        <v>0</v>
      </c>
      <c r="J116" t="s">
        <v>90</v>
      </c>
      <c r="K116" t="s">
        <v>98</v>
      </c>
    </row>
    <row r="117" spans="1:11" x14ac:dyDescent="0.25">
      <c r="A117">
        <v>1</v>
      </c>
      <c r="B117" t="s">
        <v>103</v>
      </c>
      <c r="C117" s="4">
        <v>62.714285714285715</v>
      </c>
      <c r="D117" s="4">
        <v>62.714285714285715</v>
      </c>
      <c r="E117" s="4">
        <v>0</v>
      </c>
      <c r="F117" t="s">
        <v>89</v>
      </c>
      <c r="G117" s="5">
        <v>1035000</v>
      </c>
      <c r="H117" s="5">
        <v>1035000</v>
      </c>
      <c r="I117" s="6">
        <v>0</v>
      </c>
      <c r="J117" t="s">
        <v>90</v>
      </c>
      <c r="K117" t="s">
        <v>91</v>
      </c>
    </row>
    <row r="118" spans="1:11" x14ac:dyDescent="0.25">
      <c r="A118">
        <v>1</v>
      </c>
      <c r="B118" t="s">
        <v>94</v>
      </c>
      <c r="C118" s="4">
        <v>91</v>
      </c>
      <c r="D118" s="4">
        <v>91</v>
      </c>
      <c r="E118" s="4">
        <v>0</v>
      </c>
      <c r="F118" t="s">
        <v>89</v>
      </c>
      <c r="G118" s="5">
        <v>172000</v>
      </c>
      <c r="H118" s="5">
        <v>172000</v>
      </c>
      <c r="I118" s="6">
        <v>0</v>
      </c>
      <c r="J118" t="s">
        <v>90</v>
      </c>
      <c r="K118" t="s">
        <v>93</v>
      </c>
    </row>
    <row r="119" spans="1:11" x14ac:dyDescent="0.25">
      <c r="A119">
        <v>1</v>
      </c>
      <c r="B119" t="s">
        <v>111</v>
      </c>
      <c r="C119" s="4">
        <v>64.142857142857139</v>
      </c>
      <c r="D119" s="4">
        <v>64.142857142857139</v>
      </c>
      <c r="E119" s="4">
        <v>0</v>
      </c>
      <c r="F119" t="s">
        <v>89</v>
      </c>
      <c r="G119" s="5">
        <v>910000</v>
      </c>
      <c r="H119" s="5">
        <v>910000</v>
      </c>
      <c r="I119" s="6">
        <v>0</v>
      </c>
      <c r="J119" t="s">
        <v>90</v>
      </c>
      <c r="K119" t="s">
        <v>91</v>
      </c>
    </row>
    <row r="120" spans="1:11" x14ac:dyDescent="0.25">
      <c r="A120">
        <v>1</v>
      </c>
      <c r="B120" t="s">
        <v>104</v>
      </c>
      <c r="C120" s="4">
        <v>70.571428571428569</v>
      </c>
      <c r="D120" s="4">
        <v>70.571428571428569</v>
      </c>
      <c r="E120" s="4">
        <v>0</v>
      </c>
      <c r="F120" t="s">
        <v>89</v>
      </c>
      <c r="G120" s="5">
        <v>2277000</v>
      </c>
      <c r="H120" s="5">
        <v>2277000</v>
      </c>
      <c r="I120" s="6">
        <v>0</v>
      </c>
      <c r="J120" t="s">
        <v>90</v>
      </c>
      <c r="K120" t="s">
        <v>100</v>
      </c>
    </row>
    <row r="121" spans="1:11" x14ac:dyDescent="0.25">
      <c r="A121">
        <v>1</v>
      </c>
      <c r="B121" t="s">
        <v>105</v>
      </c>
      <c r="C121" s="4">
        <v>86.285714285714292</v>
      </c>
      <c r="D121" s="4">
        <v>86.285714285714292</v>
      </c>
      <c r="E121" s="4">
        <v>0</v>
      </c>
      <c r="F121" t="s">
        <v>89</v>
      </c>
      <c r="G121" s="5">
        <v>1389000</v>
      </c>
      <c r="H121" s="5">
        <v>1389000</v>
      </c>
      <c r="I121" s="6">
        <v>0</v>
      </c>
      <c r="J121" t="s">
        <v>90</v>
      </c>
      <c r="K121" t="s">
        <v>93</v>
      </c>
    </row>
    <row r="122" spans="1:11" x14ac:dyDescent="0.25">
      <c r="A122">
        <v>1</v>
      </c>
      <c r="B122" t="s">
        <v>110</v>
      </c>
      <c r="C122" s="4">
        <v>76.571428571428569</v>
      </c>
      <c r="D122" s="4">
        <v>76.571428571428569</v>
      </c>
      <c r="E122" s="4">
        <v>0</v>
      </c>
      <c r="F122" t="s">
        <v>89</v>
      </c>
      <c r="G122" s="5">
        <v>1078000</v>
      </c>
      <c r="H122" s="5">
        <v>1078000</v>
      </c>
      <c r="I122" s="6">
        <v>0</v>
      </c>
      <c r="J122" t="s">
        <v>90</v>
      </c>
      <c r="K122" t="s">
        <v>98</v>
      </c>
    </row>
    <row r="123" spans="1:11" x14ac:dyDescent="0.25">
      <c r="A123">
        <v>1</v>
      </c>
      <c r="B123" t="s">
        <v>103</v>
      </c>
      <c r="C123" s="4">
        <v>87.428571428571431</v>
      </c>
      <c r="D123" s="4">
        <v>87.428571428571431</v>
      </c>
      <c r="E123" s="4">
        <v>0</v>
      </c>
      <c r="F123" t="s">
        <v>89</v>
      </c>
      <c r="G123" s="5">
        <v>1648000</v>
      </c>
      <c r="H123" s="5">
        <v>1648000</v>
      </c>
      <c r="I123" s="6">
        <v>0</v>
      </c>
      <c r="J123" t="s">
        <v>90</v>
      </c>
      <c r="K123" t="s">
        <v>100</v>
      </c>
    </row>
    <row r="124" spans="1:11" x14ac:dyDescent="0.25">
      <c r="A124">
        <v>1</v>
      </c>
      <c r="B124" t="s">
        <v>88</v>
      </c>
      <c r="C124" s="4">
        <v>44.714285714285715</v>
      </c>
      <c r="D124" s="4">
        <v>44.714285714285715</v>
      </c>
      <c r="E124" s="4">
        <v>0</v>
      </c>
      <c r="F124" t="s">
        <v>89</v>
      </c>
      <c r="G124" s="5">
        <v>2157000</v>
      </c>
      <c r="H124" s="5">
        <v>2157000</v>
      </c>
      <c r="I124" s="6">
        <v>0</v>
      </c>
      <c r="J124" t="s">
        <v>90</v>
      </c>
      <c r="K124" t="s">
        <v>91</v>
      </c>
    </row>
    <row r="125" spans="1:11" x14ac:dyDescent="0.25">
      <c r="A125">
        <v>1</v>
      </c>
      <c r="B125" t="s">
        <v>95</v>
      </c>
      <c r="C125" s="4">
        <v>84.714285714285708</v>
      </c>
      <c r="D125" s="4">
        <v>97.857142857142861</v>
      </c>
      <c r="E125" s="4">
        <v>13.142857142857153</v>
      </c>
      <c r="F125" t="s">
        <v>96</v>
      </c>
      <c r="G125" s="5">
        <v>1423000</v>
      </c>
      <c r="H125" s="5">
        <v>1423000</v>
      </c>
      <c r="I125" s="6">
        <v>0</v>
      </c>
      <c r="J125" t="s">
        <v>90</v>
      </c>
      <c r="K125" t="s">
        <v>98</v>
      </c>
    </row>
    <row r="126" spans="1:11" x14ac:dyDescent="0.25">
      <c r="A126">
        <v>1</v>
      </c>
      <c r="B126" t="s">
        <v>95</v>
      </c>
      <c r="C126" s="4">
        <v>94.714285714285708</v>
      </c>
      <c r="D126" s="4">
        <v>101.71428571428571</v>
      </c>
      <c r="E126" s="4">
        <v>7</v>
      </c>
      <c r="F126" t="s">
        <v>96</v>
      </c>
      <c r="G126" s="5">
        <v>2061000</v>
      </c>
      <c r="H126" s="5">
        <v>2061000</v>
      </c>
      <c r="I126" s="6">
        <v>0</v>
      </c>
      <c r="J126" t="s">
        <v>90</v>
      </c>
      <c r="K126" t="s">
        <v>98</v>
      </c>
    </row>
    <row r="127" spans="1:11" x14ac:dyDescent="0.25">
      <c r="A127">
        <v>1</v>
      </c>
      <c r="B127" t="s">
        <v>104</v>
      </c>
      <c r="C127" s="4">
        <v>40.142857142857146</v>
      </c>
      <c r="D127" s="4">
        <v>40.142857142857146</v>
      </c>
      <c r="E127" s="4">
        <v>0</v>
      </c>
      <c r="F127" t="s">
        <v>89</v>
      </c>
      <c r="G127" s="5">
        <v>1791000</v>
      </c>
      <c r="H127" s="5">
        <v>1791000</v>
      </c>
      <c r="I127" s="6">
        <v>0</v>
      </c>
      <c r="J127" t="s">
        <v>90</v>
      </c>
      <c r="K127" t="s">
        <v>106</v>
      </c>
    </row>
    <row r="128" spans="1:11" x14ac:dyDescent="0.25">
      <c r="A128">
        <v>1</v>
      </c>
      <c r="B128" t="s">
        <v>99</v>
      </c>
      <c r="C128" s="4">
        <v>103</v>
      </c>
      <c r="D128" s="4">
        <v>103</v>
      </c>
      <c r="E128" s="4">
        <v>0</v>
      </c>
      <c r="F128" t="s">
        <v>89</v>
      </c>
      <c r="G128" s="5">
        <v>835000</v>
      </c>
      <c r="H128" s="5">
        <v>835000</v>
      </c>
      <c r="I128" s="6">
        <v>0</v>
      </c>
      <c r="J128" t="s">
        <v>90</v>
      </c>
      <c r="K128" t="s">
        <v>91</v>
      </c>
    </row>
    <row r="129" spans="1:11" x14ac:dyDescent="0.25">
      <c r="A129">
        <v>1</v>
      </c>
      <c r="B129" t="s">
        <v>99</v>
      </c>
      <c r="C129" s="4">
        <v>70.142857142857139</v>
      </c>
      <c r="D129" s="4">
        <v>86.142857142857139</v>
      </c>
      <c r="E129" s="4">
        <v>16</v>
      </c>
      <c r="F129" t="s">
        <v>96</v>
      </c>
      <c r="G129" s="5">
        <v>376000</v>
      </c>
      <c r="H129" s="5">
        <v>376000</v>
      </c>
      <c r="I129" s="6">
        <v>0</v>
      </c>
      <c r="J129" t="s">
        <v>90</v>
      </c>
      <c r="K129" t="s">
        <v>100</v>
      </c>
    </row>
    <row r="130" spans="1:11" x14ac:dyDescent="0.25">
      <c r="A130">
        <v>1</v>
      </c>
      <c r="B130" t="s">
        <v>95</v>
      </c>
      <c r="C130" s="4">
        <v>28.857142857142858</v>
      </c>
      <c r="D130" s="4">
        <v>28.857142857142858</v>
      </c>
      <c r="E130" s="4">
        <v>0</v>
      </c>
      <c r="F130" t="s">
        <v>89</v>
      </c>
      <c r="G130" s="5">
        <v>1189000</v>
      </c>
      <c r="H130" s="5">
        <v>1854840</v>
      </c>
      <c r="I130" s="6">
        <v>0.56000000000000005</v>
      </c>
      <c r="J130" t="s">
        <v>97</v>
      </c>
      <c r="K130" t="s">
        <v>91</v>
      </c>
    </row>
    <row r="131" spans="1:11" x14ac:dyDescent="0.25">
      <c r="A131">
        <v>1</v>
      </c>
      <c r="B131" t="s">
        <v>105</v>
      </c>
      <c r="C131" s="4">
        <v>59</v>
      </c>
      <c r="D131" s="4">
        <v>76.714285714285708</v>
      </c>
      <c r="E131" s="4">
        <v>17.714285714285708</v>
      </c>
      <c r="F131" t="s">
        <v>96</v>
      </c>
      <c r="G131" s="5">
        <v>307000</v>
      </c>
      <c r="H131" s="5">
        <v>307000</v>
      </c>
      <c r="I131" s="6">
        <v>0</v>
      </c>
      <c r="J131" t="s">
        <v>90</v>
      </c>
      <c r="K131" t="s">
        <v>98</v>
      </c>
    </row>
    <row r="132" spans="1:11" x14ac:dyDescent="0.25">
      <c r="A132">
        <v>1</v>
      </c>
      <c r="B132" t="s">
        <v>103</v>
      </c>
      <c r="C132" s="4">
        <v>57.285714285714285</v>
      </c>
      <c r="D132" s="4">
        <v>57.285714285714285</v>
      </c>
      <c r="E132" s="4">
        <v>0</v>
      </c>
      <c r="F132" t="s">
        <v>89</v>
      </c>
      <c r="G132" s="5">
        <v>1238000</v>
      </c>
      <c r="H132" s="5">
        <v>1238000</v>
      </c>
      <c r="I132" s="6">
        <v>0</v>
      </c>
      <c r="J132" t="s">
        <v>90</v>
      </c>
      <c r="K132" t="s">
        <v>91</v>
      </c>
    </row>
    <row r="133" spans="1:11" x14ac:dyDescent="0.25">
      <c r="A133">
        <v>1</v>
      </c>
      <c r="B133" t="s">
        <v>109</v>
      </c>
      <c r="C133" s="4">
        <v>62</v>
      </c>
      <c r="D133" s="4">
        <v>62</v>
      </c>
      <c r="E133" s="4">
        <v>0</v>
      </c>
      <c r="F133" t="s">
        <v>89</v>
      </c>
      <c r="G133" s="5">
        <v>175000</v>
      </c>
      <c r="H133" s="5">
        <v>175000</v>
      </c>
      <c r="I133" s="6">
        <v>0</v>
      </c>
      <c r="J133" t="s">
        <v>90</v>
      </c>
      <c r="K133" t="s">
        <v>91</v>
      </c>
    </row>
    <row r="134" spans="1:11" x14ac:dyDescent="0.25">
      <c r="A134">
        <v>1</v>
      </c>
      <c r="B134" t="s">
        <v>110</v>
      </c>
      <c r="C134" s="4">
        <v>76.142857142857139</v>
      </c>
      <c r="D134" s="4">
        <v>76.142857142857139</v>
      </c>
      <c r="E134" s="4">
        <v>0</v>
      </c>
      <c r="F134" t="s">
        <v>89</v>
      </c>
      <c r="G134" s="5">
        <v>1283000</v>
      </c>
      <c r="H134" s="5">
        <v>1283000</v>
      </c>
      <c r="I134" s="6">
        <v>0</v>
      </c>
      <c r="J134" t="s">
        <v>90</v>
      </c>
      <c r="K134" t="s">
        <v>93</v>
      </c>
    </row>
    <row r="135" spans="1:11" x14ac:dyDescent="0.25">
      <c r="A135">
        <v>1</v>
      </c>
      <c r="B135" t="s">
        <v>102</v>
      </c>
      <c r="C135" s="4">
        <v>104.85714285714286</v>
      </c>
      <c r="D135" s="4">
        <v>104.85714285714286</v>
      </c>
      <c r="E135" s="4">
        <v>0</v>
      </c>
      <c r="F135" t="s">
        <v>89</v>
      </c>
      <c r="G135" s="5">
        <v>649000</v>
      </c>
      <c r="H135" s="5">
        <v>649000</v>
      </c>
      <c r="I135" s="6">
        <v>0</v>
      </c>
      <c r="J135" t="s">
        <v>90</v>
      </c>
      <c r="K135" t="s">
        <v>106</v>
      </c>
    </row>
    <row r="136" spans="1:11" x14ac:dyDescent="0.25">
      <c r="A136">
        <v>1</v>
      </c>
      <c r="B136" t="s">
        <v>95</v>
      </c>
      <c r="C136" s="4">
        <v>96.142857142857139</v>
      </c>
      <c r="D136" s="4">
        <v>96.142857142857139</v>
      </c>
      <c r="E136" s="4">
        <v>0</v>
      </c>
      <c r="F136" t="s">
        <v>89</v>
      </c>
      <c r="G136" s="5">
        <v>1526000</v>
      </c>
      <c r="H136" s="5">
        <v>1526000</v>
      </c>
      <c r="I136" s="6">
        <v>0</v>
      </c>
      <c r="J136" t="s">
        <v>90</v>
      </c>
      <c r="K136" t="s">
        <v>100</v>
      </c>
    </row>
    <row r="137" spans="1:11" x14ac:dyDescent="0.25">
      <c r="A137">
        <v>1</v>
      </c>
      <c r="B137" t="s">
        <v>101</v>
      </c>
      <c r="C137" s="4">
        <v>77.428571428571431</v>
      </c>
      <c r="D137" s="4">
        <v>77.428571428571431</v>
      </c>
      <c r="E137" s="4">
        <v>0</v>
      </c>
      <c r="F137" t="s">
        <v>89</v>
      </c>
      <c r="G137" s="5">
        <v>2027000</v>
      </c>
      <c r="H137" s="5">
        <v>2290510</v>
      </c>
      <c r="I137" s="6">
        <v>0.13</v>
      </c>
      <c r="J137" t="s">
        <v>97</v>
      </c>
      <c r="K137" t="s">
        <v>100</v>
      </c>
    </row>
    <row r="138" spans="1:11" x14ac:dyDescent="0.25">
      <c r="A138">
        <v>1</v>
      </c>
      <c r="B138" t="s">
        <v>107</v>
      </c>
      <c r="C138" s="4">
        <v>47.714285714285715</v>
      </c>
      <c r="D138" s="4">
        <v>47.714285714285715</v>
      </c>
      <c r="E138" s="4">
        <v>0</v>
      </c>
      <c r="F138" t="s">
        <v>89</v>
      </c>
      <c r="G138" s="5">
        <v>803000</v>
      </c>
      <c r="H138" s="5">
        <v>1589940</v>
      </c>
      <c r="I138" s="6">
        <v>0.98</v>
      </c>
      <c r="J138" t="s">
        <v>97</v>
      </c>
      <c r="K138" t="s">
        <v>106</v>
      </c>
    </row>
    <row r="139" spans="1:11" x14ac:dyDescent="0.25">
      <c r="A139">
        <v>1</v>
      </c>
      <c r="B139" t="s">
        <v>108</v>
      </c>
      <c r="C139" s="4">
        <v>46.428571428571431</v>
      </c>
      <c r="D139" s="4">
        <v>46.428571428571431</v>
      </c>
      <c r="E139" s="4">
        <v>0</v>
      </c>
      <c r="F139" t="s">
        <v>89</v>
      </c>
      <c r="G139" s="5">
        <v>2021000</v>
      </c>
      <c r="H139" s="5">
        <v>2021000</v>
      </c>
      <c r="I139" s="6">
        <v>0</v>
      </c>
      <c r="J139" t="s">
        <v>90</v>
      </c>
      <c r="K139" t="s">
        <v>98</v>
      </c>
    </row>
    <row r="140" spans="1:11" x14ac:dyDescent="0.25">
      <c r="A140">
        <v>1</v>
      </c>
      <c r="B140" t="s">
        <v>92</v>
      </c>
      <c r="C140" s="4">
        <v>27</v>
      </c>
      <c r="D140" s="4">
        <v>27</v>
      </c>
      <c r="E140" s="4">
        <v>0</v>
      </c>
      <c r="F140" t="s">
        <v>89</v>
      </c>
      <c r="G140" s="5">
        <v>1638000</v>
      </c>
      <c r="H140" s="5">
        <v>1638000</v>
      </c>
      <c r="I140" s="6">
        <v>0</v>
      </c>
      <c r="J140" t="s">
        <v>90</v>
      </c>
      <c r="K140" t="s">
        <v>98</v>
      </c>
    </row>
    <row r="141" spans="1:11" x14ac:dyDescent="0.25">
      <c r="A141">
        <v>1</v>
      </c>
      <c r="B141" t="s">
        <v>104</v>
      </c>
      <c r="C141" s="4">
        <v>49.285714285714285</v>
      </c>
      <c r="D141" s="4">
        <v>49.285714285714285</v>
      </c>
      <c r="E141" s="4">
        <v>0</v>
      </c>
      <c r="F141" t="s">
        <v>89</v>
      </c>
      <c r="G141" s="5">
        <v>1850000</v>
      </c>
      <c r="H141" s="5">
        <v>1850000</v>
      </c>
      <c r="I141" s="6">
        <v>0</v>
      </c>
      <c r="J141" t="s">
        <v>90</v>
      </c>
      <c r="K141" t="s">
        <v>98</v>
      </c>
    </row>
    <row r="142" spans="1:11" x14ac:dyDescent="0.25">
      <c r="A142">
        <v>1</v>
      </c>
      <c r="B142" t="s">
        <v>102</v>
      </c>
      <c r="C142" s="4">
        <v>60.142857142857146</v>
      </c>
      <c r="D142" s="4">
        <v>60.142857142857146</v>
      </c>
      <c r="E142" s="4">
        <v>0</v>
      </c>
      <c r="F142" t="s">
        <v>89</v>
      </c>
      <c r="G142" s="5">
        <v>492000</v>
      </c>
      <c r="H142" s="5">
        <v>492000</v>
      </c>
      <c r="I142" s="6">
        <v>0</v>
      </c>
      <c r="J142" t="s">
        <v>90</v>
      </c>
      <c r="K142" t="s">
        <v>91</v>
      </c>
    </row>
    <row r="143" spans="1:11" x14ac:dyDescent="0.25">
      <c r="A143">
        <v>1</v>
      </c>
      <c r="B143" t="s">
        <v>95</v>
      </c>
      <c r="C143" s="4">
        <v>33.142857142857146</v>
      </c>
      <c r="D143" s="4">
        <v>33.142857142857146</v>
      </c>
      <c r="E143" s="4">
        <v>0</v>
      </c>
      <c r="F143" t="s">
        <v>89</v>
      </c>
      <c r="G143" s="5">
        <v>1320000</v>
      </c>
      <c r="H143" s="5">
        <v>2019600</v>
      </c>
      <c r="I143" s="6">
        <v>0.53</v>
      </c>
      <c r="J143" t="s">
        <v>97</v>
      </c>
      <c r="K143" t="s">
        <v>91</v>
      </c>
    </row>
    <row r="144" spans="1:11" x14ac:dyDescent="0.25">
      <c r="A144">
        <v>1</v>
      </c>
      <c r="B144" t="s">
        <v>104</v>
      </c>
      <c r="C144" s="4">
        <v>100</v>
      </c>
      <c r="D144" s="4">
        <v>100</v>
      </c>
      <c r="E144" s="4">
        <v>0</v>
      </c>
      <c r="F144" t="s">
        <v>89</v>
      </c>
      <c r="G144" s="5">
        <v>2261000</v>
      </c>
      <c r="H144" s="5">
        <v>2261000</v>
      </c>
      <c r="I144" s="6">
        <v>0</v>
      </c>
      <c r="J144" t="s">
        <v>90</v>
      </c>
      <c r="K144" t="s">
        <v>98</v>
      </c>
    </row>
    <row r="145" spans="1:11" x14ac:dyDescent="0.25">
      <c r="A145">
        <v>1</v>
      </c>
      <c r="B145" t="s">
        <v>95</v>
      </c>
      <c r="C145" s="4">
        <v>59</v>
      </c>
      <c r="D145" s="4">
        <v>59</v>
      </c>
      <c r="E145" s="4">
        <v>0</v>
      </c>
      <c r="F145" t="s">
        <v>89</v>
      </c>
      <c r="G145" s="5">
        <v>856000</v>
      </c>
      <c r="H145" s="5">
        <v>856000</v>
      </c>
      <c r="I145" s="6">
        <v>0</v>
      </c>
      <c r="J145" t="s">
        <v>90</v>
      </c>
      <c r="K145" t="s">
        <v>98</v>
      </c>
    </row>
    <row r="146" spans="1:11" x14ac:dyDescent="0.25">
      <c r="A146">
        <v>1</v>
      </c>
      <c r="B146" t="s">
        <v>99</v>
      </c>
      <c r="C146" s="4">
        <v>83.428571428571431</v>
      </c>
      <c r="D146" s="4">
        <v>83.428571428571431</v>
      </c>
      <c r="E146" s="4">
        <v>0</v>
      </c>
      <c r="F146" t="s">
        <v>89</v>
      </c>
      <c r="G146" s="5">
        <v>1301000</v>
      </c>
      <c r="H146" s="5">
        <v>1743340</v>
      </c>
      <c r="I146" s="6">
        <v>0.34</v>
      </c>
      <c r="J146" t="s">
        <v>97</v>
      </c>
      <c r="K146" t="s">
        <v>100</v>
      </c>
    </row>
    <row r="147" spans="1:11" x14ac:dyDescent="0.25">
      <c r="A147">
        <v>1</v>
      </c>
      <c r="B147" t="s">
        <v>109</v>
      </c>
      <c r="C147" s="4">
        <v>91.857142857142861</v>
      </c>
      <c r="D147" s="4">
        <v>91.857142857142861</v>
      </c>
      <c r="E147" s="4">
        <v>0</v>
      </c>
      <c r="F147" t="s">
        <v>89</v>
      </c>
      <c r="G147" s="5">
        <v>1841000</v>
      </c>
      <c r="H147" s="5">
        <v>1841000</v>
      </c>
      <c r="I147" s="6">
        <v>0</v>
      </c>
      <c r="J147" t="s">
        <v>90</v>
      </c>
      <c r="K147" t="s">
        <v>93</v>
      </c>
    </row>
    <row r="148" spans="1:11" x14ac:dyDescent="0.25">
      <c r="A148">
        <v>1</v>
      </c>
      <c r="B148" t="s">
        <v>110</v>
      </c>
      <c r="C148" s="4">
        <v>51.285714285714285</v>
      </c>
      <c r="D148" s="4">
        <v>51.285714285714285</v>
      </c>
      <c r="E148" s="4">
        <v>0</v>
      </c>
      <c r="F148" t="s">
        <v>89</v>
      </c>
      <c r="G148" s="5">
        <v>2318000</v>
      </c>
      <c r="H148" s="5">
        <v>2318000</v>
      </c>
      <c r="I148" s="6">
        <v>0</v>
      </c>
      <c r="J148" t="s">
        <v>90</v>
      </c>
      <c r="K148" t="s">
        <v>93</v>
      </c>
    </row>
    <row r="149" spans="1:11" x14ac:dyDescent="0.25">
      <c r="A149">
        <v>1</v>
      </c>
      <c r="B149" t="s">
        <v>101</v>
      </c>
      <c r="C149" s="4">
        <v>98.428571428571431</v>
      </c>
      <c r="D149" s="4">
        <v>117.71428571428571</v>
      </c>
      <c r="E149" s="4">
        <v>19.285714285714278</v>
      </c>
      <c r="F149" t="s">
        <v>96</v>
      </c>
      <c r="G149" s="5">
        <v>1200000</v>
      </c>
      <c r="H149" s="5">
        <v>1200000</v>
      </c>
      <c r="I149" s="6">
        <v>0</v>
      </c>
      <c r="J149" t="s">
        <v>90</v>
      </c>
      <c r="K149" t="s">
        <v>100</v>
      </c>
    </row>
    <row r="150" spans="1:11" x14ac:dyDescent="0.25">
      <c r="A150">
        <v>1</v>
      </c>
      <c r="B150" t="s">
        <v>104</v>
      </c>
      <c r="C150" s="4">
        <v>93.285714285714292</v>
      </c>
      <c r="D150" s="4">
        <v>93.285714285714292</v>
      </c>
      <c r="E150" s="4">
        <v>0</v>
      </c>
      <c r="F150" t="s">
        <v>89</v>
      </c>
      <c r="G150" s="5">
        <v>1547000</v>
      </c>
      <c r="H150" s="5">
        <v>1547000</v>
      </c>
      <c r="I150" s="6">
        <v>0</v>
      </c>
      <c r="J150" t="s">
        <v>90</v>
      </c>
      <c r="K150" t="s">
        <v>91</v>
      </c>
    </row>
    <row r="151" spans="1:11" x14ac:dyDescent="0.25">
      <c r="A151">
        <v>1</v>
      </c>
      <c r="B151" t="s">
        <v>103</v>
      </c>
      <c r="C151" s="4">
        <v>49.714285714285715</v>
      </c>
      <c r="D151" s="4">
        <v>49.714285714285715</v>
      </c>
      <c r="E151" s="4">
        <v>0</v>
      </c>
      <c r="F151" t="s">
        <v>89</v>
      </c>
      <c r="G151" s="5">
        <v>461000</v>
      </c>
      <c r="H151" s="5">
        <v>461000</v>
      </c>
      <c r="I151" s="6">
        <v>0</v>
      </c>
      <c r="J151" t="s">
        <v>90</v>
      </c>
      <c r="K151" t="s">
        <v>91</v>
      </c>
    </row>
    <row r="152" spans="1:11" x14ac:dyDescent="0.25">
      <c r="A152">
        <v>1</v>
      </c>
      <c r="B152" t="s">
        <v>107</v>
      </c>
      <c r="C152" s="4">
        <v>58.285714285714285</v>
      </c>
      <c r="D152" s="4">
        <v>58.285714285714285</v>
      </c>
      <c r="E152" s="4">
        <v>0</v>
      </c>
      <c r="F152" t="s">
        <v>89</v>
      </c>
      <c r="G152" s="5">
        <v>243000</v>
      </c>
      <c r="H152" s="5">
        <v>243000</v>
      </c>
      <c r="I152" s="6">
        <v>0</v>
      </c>
      <c r="J152" t="s">
        <v>90</v>
      </c>
      <c r="K152" t="s">
        <v>106</v>
      </c>
    </row>
    <row r="153" spans="1:11" x14ac:dyDescent="0.25">
      <c r="A153">
        <v>1</v>
      </c>
      <c r="B153" t="s">
        <v>111</v>
      </c>
      <c r="C153" s="4">
        <v>98</v>
      </c>
      <c r="D153" s="4">
        <v>98</v>
      </c>
      <c r="E153" s="4">
        <v>0</v>
      </c>
      <c r="F153" t="s">
        <v>89</v>
      </c>
      <c r="G153" s="5">
        <v>2191000</v>
      </c>
      <c r="H153" s="5">
        <v>2191000</v>
      </c>
      <c r="I153" s="6">
        <v>0</v>
      </c>
      <c r="J153" t="s">
        <v>90</v>
      </c>
      <c r="K153" t="s">
        <v>93</v>
      </c>
    </row>
    <row r="154" spans="1:11" x14ac:dyDescent="0.25">
      <c r="A154">
        <v>1</v>
      </c>
      <c r="B154" t="s">
        <v>94</v>
      </c>
      <c r="C154" s="4">
        <v>52.714285714285715</v>
      </c>
      <c r="D154" s="4">
        <v>61.142857142857146</v>
      </c>
      <c r="E154" s="4">
        <v>8.4285714285714306</v>
      </c>
      <c r="F154" t="s">
        <v>96</v>
      </c>
      <c r="G154" s="5">
        <v>2079000</v>
      </c>
      <c r="H154" s="5">
        <v>3492720.0000000005</v>
      </c>
      <c r="I154" s="6">
        <v>0.68000000000000027</v>
      </c>
      <c r="J154" t="s">
        <v>97</v>
      </c>
      <c r="K154" t="s">
        <v>98</v>
      </c>
    </row>
    <row r="155" spans="1:11" x14ac:dyDescent="0.25">
      <c r="A155">
        <v>1</v>
      </c>
      <c r="B155" t="s">
        <v>92</v>
      </c>
      <c r="C155" s="4">
        <v>45.142857142857146</v>
      </c>
      <c r="D155" s="4">
        <v>45.142857142857146</v>
      </c>
      <c r="E155" s="4">
        <v>0</v>
      </c>
      <c r="F155" t="s">
        <v>89</v>
      </c>
      <c r="G155" s="5">
        <v>1024000</v>
      </c>
      <c r="H155" s="5">
        <v>1024000</v>
      </c>
      <c r="I155" s="6">
        <v>0</v>
      </c>
      <c r="J155" t="s">
        <v>90</v>
      </c>
      <c r="K155" t="s">
        <v>106</v>
      </c>
    </row>
    <row r="156" spans="1:11" x14ac:dyDescent="0.25">
      <c r="A156">
        <v>1</v>
      </c>
      <c r="B156" t="s">
        <v>111</v>
      </c>
      <c r="C156" s="4">
        <v>26.571428571428573</v>
      </c>
      <c r="D156" s="4">
        <v>26.571428571428573</v>
      </c>
      <c r="E156" s="4">
        <v>0</v>
      </c>
      <c r="F156" t="s">
        <v>89</v>
      </c>
      <c r="G156" s="5">
        <v>1551000</v>
      </c>
      <c r="H156" s="5">
        <v>2326500</v>
      </c>
      <c r="I156" s="6">
        <v>0.5</v>
      </c>
      <c r="J156" t="s">
        <v>97</v>
      </c>
      <c r="K156" t="s">
        <v>93</v>
      </c>
    </row>
    <row r="157" spans="1:11" x14ac:dyDescent="0.25">
      <c r="A157">
        <v>1</v>
      </c>
      <c r="B157" t="s">
        <v>110</v>
      </c>
      <c r="C157" s="4">
        <v>102.71428571428571</v>
      </c>
      <c r="D157" s="4">
        <v>102.71428571428571</v>
      </c>
      <c r="E157" s="4">
        <v>0</v>
      </c>
      <c r="F157" t="s">
        <v>89</v>
      </c>
      <c r="G157" s="5">
        <v>1193000</v>
      </c>
      <c r="H157" s="5">
        <v>1371950</v>
      </c>
      <c r="I157" s="6">
        <v>0.15</v>
      </c>
      <c r="J157" t="s">
        <v>97</v>
      </c>
      <c r="K157" t="s">
        <v>91</v>
      </c>
    </row>
    <row r="158" spans="1:11" x14ac:dyDescent="0.25">
      <c r="A158">
        <v>1</v>
      </c>
      <c r="B158" t="s">
        <v>88</v>
      </c>
      <c r="C158" s="4">
        <v>48.571428571428569</v>
      </c>
      <c r="D158" s="4">
        <v>62.571428571428569</v>
      </c>
      <c r="E158" s="4">
        <v>14</v>
      </c>
      <c r="F158" t="s">
        <v>96</v>
      </c>
      <c r="G158" s="5">
        <v>1131000</v>
      </c>
      <c r="H158" s="5">
        <v>1131000</v>
      </c>
      <c r="I158" s="6">
        <v>0</v>
      </c>
      <c r="J158" t="s">
        <v>90</v>
      </c>
      <c r="K158" t="s">
        <v>93</v>
      </c>
    </row>
    <row r="159" spans="1:11" x14ac:dyDescent="0.25">
      <c r="A159">
        <v>1</v>
      </c>
      <c r="B159" t="s">
        <v>104</v>
      </c>
      <c r="C159" s="4">
        <v>58.571428571428569</v>
      </c>
      <c r="D159" s="4">
        <v>58.571428571428569</v>
      </c>
      <c r="E159" s="4">
        <v>0</v>
      </c>
      <c r="F159" t="s">
        <v>89</v>
      </c>
      <c r="G159" s="5">
        <v>488000</v>
      </c>
      <c r="H159" s="5">
        <v>488000</v>
      </c>
      <c r="I159" s="6">
        <v>0</v>
      </c>
      <c r="J159" t="s">
        <v>90</v>
      </c>
      <c r="K159" t="s">
        <v>98</v>
      </c>
    </row>
    <row r="160" spans="1:11" x14ac:dyDescent="0.25">
      <c r="A160">
        <v>1</v>
      </c>
      <c r="B160" t="s">
        <v>104</v>
      </c>
      <c r="C160" s="4">
        <v>47.714285714285715</v>
      </c>
      <c r="D160" s="4">
        <v>60.142857142857146</v>
      </c>
      <c r="E160" s="4">
        <v>12.428571428571431</v>
      </c>
      <c r="F160" t="s">
        <v>96</v>
      </c>
      <c r="G160" s="5">
        <v>1187000</v>
      </c>
      <c r="H160" s="5">
        <v>1187000</v>
      </c>
      <c r="I160" s="6">
        <v>0</v>
      </c>
      <c r="J160" t="s">
        <v>90</v>
      </c>
      <c r="K160" t="s">
        <v>91</v>
      </c>
    </row>
    <row r="161" spans="1:11" x14ac:dyDescent="0.25">
      <c r="A161">
        <v>1</v>
      </c>
      <c r="B161" t="s">
        <v>94</v>
      </c>
      <c r="C161" s="4">
        <v>39</v>
      </c>
      <c r="D161" s="4">
        <v>39</v>
      </c>
      <c r="E161" s="4">
        <v>0</v>
      </c>
      <c r="F161" t="s">
        <v>89</v>
      </c>
      <c r="G161" s="5">
        <v>1420000</v>
      </c>
      <c r="H161" s="5">
        <v>2087400</v>
      </c>
      <c r="I161" s="6">
        <v>0.47</v>
      </c>
      <c r="J161" t="s">
        <v>97</v>
      </c>
      <c r="K161" t="s">
        <v>100</v>
      </c>
    </row>
    <row r="162" spans="1:11" x14ac:dyDescent="0.25">
      <c r="A162">
        <v>1</v>
      </c>
      <c r="B162" t="s">
        <v>94</v>
      </c>
      <c r="C162" s="4">
        <v>46.571428571428569</v>
      </c>
      <c r="D162" s="4">
        <v>46.571428571428569</v>
      </c>
      <c r="E162" s="4">
        <v>0</v>
      </c>
      <c r="F162" t="s">
        <v>89</v>
      </c>
      <c r="G162" s="5">
        <v>325000</v>
      </c>
      <c r="H162" s="5">
        <v>325000</v>
      </c>
      <c r="I162" s="6">
        <v>0</v>
      </c>
      <c r="J162" t="s">
        <v>90</v>
      </c>
      <c r="K162" t="s">
        <v>106</v>
      </c>
    </row>
    <row r="163" spans="1:11" x14ac:dyDescent="0.25">
      <c r="A163">
        <v>1</v>
      </c>
      <c r="B163" t="s">
        <v>88</v>
      </c>
      <c r="C163" s="4">
        <v>59</v>
      </c>
      <c r="D163" s="4">
        <v>59</v>
      </c>
      <c r="E163" s="4">
        <v>0</v>
      </c>
      <c r="F163" t="s">
        <v>89</v>
      </c>
      <c r="G163" s="5">
        <v>817000</v>
      </c>
      <c r="H163" s="5">
        <v>817000</v>
      </c>
      <c r="I163" s="6">
        <v>0</v>
      </c>
      <c r="J163" t="s">
        <v>90</v>
      </c>
      <c r="K163" t="s">
        <v>106</v>
      </c>
    </row>
    <row r="164" spans="1:11" x14ac:dyDescent="0.25">
      <c r="A164">
        <v>1</v>
      </c>
      <c r="B164" t="s">
        <v>107</v>
      </c>
      <c r="C164" s="4">
        <v>72.857142857142861</v>
      </c>
      <c r="D164" s="4">
        <v>72.857142857142861</v>
      </c>
      <c r="E164" s="4">
        <v>0</v>
      </c>
      <c r="F164" t="s">
        <v>89</v>
      </c>
      <c r="G164" s="5">
        <v>366000</v>
      </c>
      <c r="H164" s="5">
        <v>366000</v>
      </c>
      <c r="I164" s="6">
        <v>0</v>
      </c>
      <c r="J164" t="s">
        <v>90</v>
      </c>
      <c r="K164" t="s">
        <v>98</v>
      </c>
    </row>
    <row r="165" spans="1:11" x14ac:dyDescent="0.25">
      <c r="A165">
        <v>1</v>
      </c>
      <c r="B165" t="s">
        <v>108</v>
      </c>
      <c r="C165" s="4">
        <v>73.857142857142861</v>
      </c>
      <c r="D165" s="4">
        <v>73.857142857142861</v>
      </c>
      <c r="E165" s="4">
        <v>0</v>
      </c>
      <c r="F165" t="s">
        <v>89</v>
      </c>
      <c r="G165" s="5">
        <v>937000</v>
      </c>
      <c r="H165" s="5">
        <v>937000</v>
      </c>
      <c r="I165" s="6">
        <v>0</v>
      </c>
      <c r="J165" t="s">
        <v>90</v>
      </c>
      <c r="K165" t="s">
        <v>100</v>
      </c>
    </row>
    <row r="166" spans="1:11" x14ac:dyDescent="0.25">
      <c r="A166">
        <v>1</v>
      </c>
      <c r="B166" t="s">
        <v>99</v>
      </c>
      <c r="C166" s="4">
        <v>63.142857142857146</v>
      </c>
      <c r="D166" s="4">
        <v>63.142857142857146</v>
      </c>
      <c r="E166" s="4">
        <v>0</v>
      </c>
      <c r="F166" t="s">
        <v>89</v>
      </c>
      <c r="G166" s="5">
        <v>1426000</v>
      </c>
      <c r="H166" s="5">
        <v>1426000</v>
      </c>
      <c r="I166" s="6">
        <v>0</v>
      </c>
      <c r="J166" t="s">
        <v>90</v>
      </c>
      <c r="K166" t="s">
        <v>98</v>
      </c>
    </row>
    <row r="167" spans="1:11" x14ac:dyDescent="0.25">
      <c r="A167">
        <v>1</v>
      </c>
      <c r="B167" t="s">
        <v>111</v>
      </c>
      <c r="C167" s="4">
        <v>76.285714285714292</v>
      </c>
      <c r="D167" s="4">
        <v>76.285714285714292</v>
      </c>
      <c r="E167" s="4">
        <v>0</v>
      </c>
      <c r="F167" t="s">
        <v>89</v>
      </c>
      <c r="G167" s="5">
        <v>1543000</v>
      </c>
      <c r="H167" s="5">
        <v>1543000</v>
      </c>
      <c r="I167" s="6">
        <v>0</v>
      </c>
      <c r="J167" t="s">
        <v>90</v>
      </c>
      <c r="K167" t="s">
        <v>93</v>
      </c>
    </row>
    <row r="168" spans="1:11" x14ac:dyDescent="0.25">
      <c r="A168">
        <v>1</v>
      </c>
      <c r="B168" t="s">
        <v>88</v>
      </c>
      <c r="C168" s="4">
        <v>41</v>
      </c>
      <c r="D168" s="4">
        <v>41</v>
      </c>
      <c r="E168" s="4">
        <v>0</v>
      </c>
      <c r="F168" t="s">
        <v>89</v>
      </c>
      <c r="G168" s="5">
        <v>543000</v>
      </c>
      <c r="H168" s="5">
        <v>543000</v>
      </c>
      <c r="I168" s="6">
        <v>0</v>
      </c>
      <c r="J168" t="s">
        <v>90</v>
      </c>
      <c r="K168" t="s">
        <v>98</v>
      </c>
    </row>
    <row r="169" spans="1:11" x14ac:dyDescent="0.25">
      <c r="A169">
        <v>1</v>
      </c>
      <c r="B169" t="s">
        <v>99</v>
      </c>
      <c r="C169" s="4">
        <v>99.428571428571431</v>
      </c>
      <c r="D169" s="4">
        <v>99.428571428571431</v>
      </c>
      <c r="E169" s="4">
        <v>0</v>
      </c>
      <c r="F169" t="s">
        <v>89</v>
      </c>
      <c r="G169" s="5">
        <v>1182000</v>
      </c>
      <c r="H169" s="5">
        <v>1182000</v>
      </c>
      <c r="I169" s="6">
        <v>0</v>
      </c>
      <c r="J169" t="s">
        <v>90</v>
      </c>
      <c r="K169" t="s">
        <v>100</v>
      </c>
    </row>
    <row r="170" spans="1:11" x14ac:dyDescent="0.25">
      <c r="A170">
        <v>1</v>
      </c>
      <c r="B170" t="s">
        <v>111</v>
      </c>
      <c r="C170" s="4">
        <v>70.428571428571431</v>
      </c>
      <c r="D170" s="4">
        <v>70.428571428571431</v>
      </c>
      <c r="E170" s="4">
        <v>0</v>
      </c>
      <c r="F170" t="s">
        <v>89</v>
      </c>
      <c r="G170" s="5">
        <v>614000</v>
      </c>
      <c r="H170" s="5">
        <v>614000</v>
      </c>
      <c r="I170" s="6">
        <v>0</v>
      </c>
      <c r="J170" t="s">
        <v>90</v>
      </c>
      <c r="K170" t="s">
        <v>93</v>
      </c>
    </row>
    <row r="171" spans="1:11" x14ac:dyDescent="0.25">
      <c r="A171">
        <v>1</v>
      </c>
      <c r="B171" t="s">
        <v>103</v>
      </c>
      <c r="C171" s="4">
        <v>79.714285714285708</v>
      </c>
      <c r="D171" s="4">
        <v>79.714285714285708</v>
      </c>
      <c r="E171" s="4">
        <v>0</v>
      </c>
      <c r="F171" t="s">
        <v>89</v>
      </c>
      <c r="G171" s="5">
        <v>2242000</v>
      </c>
      <c r="H171" s="5">
        <v>2242000</v>
      </c>
      <c r="I171" s="6">
        <v>0</v>
      </c>
      <c r="J171" t="s">
        <v>90</v>
      </c>
      <c r="K171" t="s">
        <v>93</v>
      </c>
    </row>
    <row r="172" spans="1:11" x14ac:dyDescent="0.25">
      <c r="A172">
        <v>1</v>
      </c>
      <c r="B172" t="s">
        <v>88</v>
      </c>
      <c r="C172" s="4">
        <v>53.714285714285715</v>
      </c>
      <c r="D172" s="4">
        <v>53.714285714285715</v>
      </c>
      <c r="E172" s="4">
        <v>0</v>
      </c>
      <c r="F172" t="s">
        <v>89</v>
      </c>
      <c r="G172" s="5">
        <v>2301000</v>
      </c>
      <c r="H172" s="5">
        <v>2301000</v>
      </c>
      <c r="I172" s="6">
        <v>0</v>
      </c>
      <c r="J172" t="s">
        <v>90</v>
      </c>
      <c r="K172" t="s">
        <v>98</v>
      </c>
    </row>
    <row r="173" spans="1:11" x14ac:dyDescent="0.25">
      <c r="A173">
        <v>1</v>
      </c>
      <c r="B173" t="s">
        <v>101</v>
      </c>
      <c r="C173" s="4">
        <v>48.571428571428569</v>
      </c>
      <c r="D173" s="4">
        <v>48.571428571428569</v>
      </c>
      <c r="E173" s="4">
        <v>0</v>
      </c>
      <c r="F173" t="s">
        <v>89</v>
      </c>
      <c r="G173" s="5">
        <v>2043000</v>
      </c>
      <c r="H173" s="5">
        <v>2043000</v>
      </c>
      <c r="I173" s="6">
        <v>0</v>
      </c>
      <c r="J173" t="s">
        <v>90</v>
      </c>
      <c r="K173" t="s">
        <v>91</v>
      </c>
    </row>
    <row r="174" spans="1:11" x14ac:dyDescent="0.25">
      <c r="A174">
        <v>1</v>
      </c>
      <c r="B174" t="s">
        <v>102</v>
      </c>
      <c r="C174" s="4">
        <v>28.285714285714285</v>
      </c>
      <c r="D174" s="4">
        <v>41.857142857142854</v>
      </c>
      <c r="E174" s="4">
        <v>13.571428571428569</v>
      </c>
      <c r="F174" t="s">
        <v>96</v>
      </c>
      <c r="G174" s="5">
        <v>2481000</v>
      </c>
      <c r="H174" s="5">
        <v>2481000</v>
      </c>
      <c r="I174" s="6">
        <v>0</v>
      </c>
      <c r="J174" t="s">
        <v>90</v>
      </c>
      <c r="K174" t="s">
        <v>93</v>
      </c>
    </row>
    <row r="175" spans="1:11" x14ac:dyDescent="0.25">
      <c r="A175">
        <v>1</v>
      </c>
      <c r="B175" t="s">
        <v>95</v>
      </c>
      <c r="C175" s="4">
        <v>35.857142857142854</v>
      </c>
      <c r="D175" s="4">
        <v>40.571428571428569</v>
      </c>
      <c r="E175" s="4">
        <v>4.7142857142857153</v>
      </c>
      <c r="F175" t="s">
        <v>96</v>
      </c>
      <c r="G175" s="5">
        <v>581000</v>
      </c>
      <c r="H175" s="5">
        <v>673960</v>
      </c>
      <c r="I175" s="6">
        <v>0.16</v>
      </c>
      <c r="J175" t="s">
        <v>97</v>
      </c>
      <c r="K175" t="s">
        <v>98</v>
      </c>
    </row>
    <row r="176" spans="1:11" x14ac:dyDescent="0.25">
      <c r="A176">
        <v>1</v>
      </c>
      <c r="B176" t="s">
        <v>103</v>
      </c>
      <c r="C176" s="4">
        <v>94</v>
      </c>
      <c r="D176" s="4">
        <v>94</v>
      </c>
      <c r="E176" s="4">
        <v>0</v>
      </c>
      <c r="F176" t="s">
        <v>89</v>
      </c>
      <c r="G176" s="5">
        <v>1548000</v>
      </c>
      <c r="H176" s="5">
        <v>1548000</v>
      </c>
      <c r="I176" s="6">
        <v>0</v>
      </c>
      <c r="J176" t="s">
        <v>90</v>
      </c>
      <c r="K176" t="s">
        <v>98</v>
      </c>
    </row>
    <row r="177" spans="1:11" x14ac:dyDescent="0.25">
      <c r="A177">
        <v>1</v>
      </c>
      <c r="B177" t="s">
        <v>109</v>
      </c>
      <c r="C177" s="4">
        <v>85.142857142857139</v>
      </c>
      <c r="D177" s="4">
        <v>85.142857142857139</v>
      </c>
      <c r="E177" s="4">
        <v>0</v>
      </c>
      <c r="F177" t="s">
        <v>89</v>
      </c>
      <c r="G177" s="5">
        <v>1352000</v>
      </c>
      <c r="H177" s="5">
        <v>1352000</v>
      </c>
      <c r="I177" s="6">
        <v>0</v>
      </c>
      <c r="J177" t="s">
        <v>90</v>
      </c>
      <c r="K177" t="s">
        <v>106</v>
      </c>
    </row>
    <row r="178" spans="1:11" x14ac:dyDescent="0.25">
      <c r="A178">
        <v>1</v>
      </c>
      <c r="B178" t="s">
        <v>110</v>
      </c>
      <c r="C178" s="4">
        <v>76.857142857142861</v>
      </c>
      <c r="D178" s="4">
        <v>76.857142857142861</v>
      </c>
      <c r="E178" s="4">
        <v>0</v>
      </c>
      <c r="F178" t="s">
        <v>89</v>
      </c>
      <c r="G178" s="5">
        <v>936000</v>
      </c>
      <c r="H178" s="5">
        <v>936000</v>
      </c>
      <c r="I178" s="6">
        <v>0</v>
      </c>
      <c r="J178" t="s">
        <v>90</v>
      </c>
      <c r="K178" t="s">
        <v>93</v>
      </c>
    </row>
    <row r="179" spans="1:11" x14ac:dyDescent="0.25">
      <c r="A179">
        <v>1</v>
      </c>
      <c r="B179" t="s">
        <v>92</v>
      </c>
      <c r="C179" s="4">
        <v>76.142857142857139</v>
      </c>
      <c r="D179" s="4">
        <v>87.714285714285708</v>
      </c>
      <c r="E179" s="4">
        <v>11.571428571428569</v>
      </c>
      <c r="F179" t="s">
        <v>96</v>
      </c>
      <c r="G179" s="5">
        <v>196000</v>
      </c>
      <c r="H179" s="5">
        <v>196000</v>
      </c>
      <c r="I179" s="6">
        <v>0</v>
      </c>
      <c r="J179" t="s">
        <v>90</v>
      </c>
      <c r="K179" t="s">
        <v>98</v>
      </c>
    </row>
    <row r="180" spans="1:11" x14ac:dyDescent="0.25">
      <c r="A180">
        <v>1</v>
      </c>
      <c r="B180" t="s">
        <v>109</v>
      </c>
      <c r="C180" s="4">
        <v>58.714285714285715</v>
      </c>
      <c r="D180" s="4">
        <v>58.714285714285715</v>
      </c>
      <c r="E180" s="4">
        <v>0</v>
      </c>
      <c r="F180" t="s">
        <v>89</v>
      </c>
      <c r="G180" s="5">
        <v>171000</v>
      </c>
      <c r="H180" s="5">
        <v>278730</v>
      </c>
      <c r="I180" s="6">
        <v>0.63</v>
      </c>
      <c r="J180" t="s">
        <v>97</v>
      </c>
      <c r="K180" t="s">
        <v>93</v>
      </c>
    </row>
    <row r="181" spans="1:11" x14ac:dyDescent="0.25">
      <c r="A181">
        <v>1</v>
      </c>
      <c r="B181" t="s">
        <v>101</v>
      </c>
      <c r="C181" s="4">
        <v>85.142857142857139</v>
      </c>
      <c r="D181" s="4">
        <v>85.142857142857139</v>
      </c>
      <c r="E181" s="4">
        <v>0</v>
      </c>
      <c r="F181" t="s">
        <v>89</v>
      </c>
      <c r="G181" s="5">
        <v>1324000</v>
      </c>
      <c r="H181" s="5">
        <v>1324000</v>
      </c>
      <c r="I181" s="6">
        <v>0</v>
      </c>
      <c r="J181" t="s">
        <v>90</v>
      </c>
      <c r="K181" t="s">
        <v>106</v>
      </c>
    </row>
    <row r="182" spans="1:11" x14ac:dyDescent="0.25">
      <c r="A182">
        <v>1</v>
      </c>
      <c r="B182" t="s">
        <v>104</v>
      </c>
      <c r="C182" s="4">
        <v>27.428571428571427</v>
      </c>
      <c r="D182" s="4">
        <v>27.428571428571427</v>
      </c>
      <c r="E182" s="4">
        <v>0</v>
      </c>
      <c r="F182" t="s">
        <v>89</v>
      </c>
      <c r="G182" s="5">
        <v>234000</v>
      </c>
      <c r="H182" s="5">
        <v>234000</v>
      </c>
      <c r="I182" s="6">
        <v>0</v>
      </c>
      <c r="J182" t="s">
        <v>90</v>
      </c>
      <c r="K182" t="s">
        <v>91</v>
      </c>
    </row>
    <row r="183" spans="1:11" x14ac:dyDescent="0.25">
      <c r="A183">
        <v>1</v>
      </c>
      <c r="B183" t="s">
        <v>103</v>
      </c>
      <c r="C183" s="4">
        <v>61</v>
      </c>
      <c r="D183" s="4">
        <v>61</v>
      </c>
      <c r="E183" s="4">
        <v>0</v>
      </c>
      <c r="F183" t="s">
        <v>89</v>
      </c>
      <c r="G183" s="5">
        <v>1830000</v>
      </c>
      <c r="H183" s="5">
        <v>1830000</v>
      </c>
      <c r="I183" s="6">
        <v>0</v>
      </c>
      <c r="J183" t="s">
        <v>90</v>
      </c>
      <c r="K183" t="s">
        <v>91</v>
      </c>
    </row>
    <row r="184" spans="1:11" x14ac:dyDescent="0.25">
      <c r="A184">
        <v>1</v>
      </c>
      <c r="B184" t="s">
        <v>95</v>
      </c>
      <c r="C184" s="4">
        <v>54.571428571428569</v>
      </c>
      <c r="D184" s="4">
        <v>54.571428571428569</v>
      </c>
      <c r="E184" s="4">
        <v>0</v>
      </c>
      <c r="F184" t="s">
        <v>89</v>
      </c>
      <c r="G184" s="5">
        <v>392000</v>
      </c>
      <c r="H184" s="5">
        <v>392000</v>
      </c>
      <c r="I184" s="6">
        <v>0</v>
      </c>
      <c r="J184" t="s">
        <v>90</v>
      </c>
      <c r="K184" t="s">
        <v>91</v>
      </c>
    </row>
    <row r="185" spans="1:11" x14ac:dyDescent="0.25">
      <c r="A185">
        <v>1</v>
      </c>
      <c r="B185" t="s">
        <v>101</v>
      </c>
      <c r="C185" s="4">
        <v>92.857142857142861</v>
      </c>
      <c r="D185" s="4">
        <v>92.857142857142861</v>
      </c>
      <c r="E185" s="4">
        <v>0</v>
      </c>
      <c r="F185" t="s">
        <v>89</v>
      </c>
      <c r="G185" s="5">
        <v>2161000</v>
      </c>
      <c r="H185" s="5">
        <v>2161000</v>
      </c>
      <c r="I185" s="6">
        <v>0</v>
      </c>
      <c r="J185" t="s">
        <v>90</v>
      </c>
      <c r="K185" t="s">
        <v>93</v>
      </c>
    </row>
    <row r="186" spans="1:11" x14ac:dyDescent="0.25">
      <c r="A186">
        <v>1</v>
      </c>
      <c r="B186" t="s">
        <v>105</v>
      </c>
      <c r="C186" s="4">
        <v>47</v>
      </c>
      <c r="D186" s="4">
        <v>47</v>
      </c>
      <c r="E186" s="4">
        <v>0</v>
      </c>
      <c r="F186" t="s">
        <v>89</v>
      </c>
      <c r="G186" s="5">
        <v>2314000</v>
      </c>
      <c r="H186" s="5">
        <v>2314000</v>
      </c>
      <c r="I186" s="6">
        <v>0</v>
      </c>
      <c r="J186" t="s">
        <v>90</v>
      </c>
      <c r="K186" t="s">
        <v>98</v>
      </c>
    </row>
    <row r="187" spans="1:11" x14ac:dyDescent="0.25">
      <c r="A187">
        <v>1</v>
      </c>
      <c r="B187" t="s">
        <v>104</v>
      </c>
      <c r="C187" s="4">
        <v>74.142857142857139</v>
      </c>
      <c r="D187" s="4">
        <v>74.142857142857139</v>
      </c>
      <c r="E187" s="4">
        <v>0</v>
      </c>
      <c r="F187" t="s">
        <v>89</v>
      </c>
      <c r="G187" s="5">
        <v>1369000</v>
      </c>
      <c r="H187" s="5">
        <v>1369000</v>
      </c>
      <c r="I187" s="6">
        <v>0</v>
      </c>
      <c r="J187" t="s">
        <v>90</v>
      </c>
      <c r="K187" t="s">
        <v>91</v>
      </c>
    </row>
    <row r="188" spans="1:11" x14ac:dyDescent="0.25">
      <c r="A188">
        <v>1</v>
      </c>
      <c r="B188" t="s">
        <v>109</v>
      </c>
      <c r="C188" s="4">
        <v>80.428571428571431</v>
      </c>
      <c r="D188" s="4">
        <v>80.428571428571431</v>
      </c>
      <c r="E188" s="4">
        <v>0</v>
      </c>
      <c r="F188" t="s">
        <v>89</v>
      </c>
      <c r="G188" s="5">
        <v>145000</v>
      </c>
      <c r="H188" s="5">
        <v>194300</v>
      </c>
      <c r="I188" s="6">
        <v>0.34</v>
      </c>
      <c r="J188" t="s">
        <v>97</v>
      </c>
      <c r="K188" t="s">
        <v>91</v>
      </c>
    </row>
    <row r="189" spans="1:11" x14ac:dyDescent="0.25">
      <c r="A189">
        <v>1</v>
      </c>
      <c r="B189" t="s">
        <v>110</v>
      </c>
      <c r="C189" s="4">
        <v>90.285714285714292</v>
      </c>
      <c r="D189" s="4">
        <v>90.285714285714292</v>
      </c>
      <c r="E189" s="4">
        <v>0</v>
      </c>
      <c r="F189" t="s">
        <v>89</v>
      </c>
      <c r="G189" s="5">
        <v>2218000</v>
      </c>
      <c r="H189" s="5">
        <v>2218000</v>
      </c>
      <c r="I189" s="6">
        <v>0</v>
      </c>
      <c r="J189" t="s">
        <v>90</v>
      </c>
      <c r="K189" t="s">
        <v>91</v>
      </c>
    </row>
    <row r="190" spans="1:11" x14ac:dyDescent="0.25">
      <c r="A190">
        <v>1</v>
      </c>
      <c r="B190" t="s">
        <v>92</v>
      </c>
      <c r="C190" s="4">
        <v>86.857142857142861</v>
      </c>
      <c r="D190" s="4">
        <v>110.14285714285714</v>
      </c>
      <c r="E190" s="4">
        <v>23.285714285714278</v>
      </c>
      <c r="F190" t="s">
        <v>96</v>
      </c>
      <c r="G190" s="5">
        <v>1492000</v>
      </c>
      <c r="H190" s="5">
        <v>1492000</v>
      </c>
      <c r="I190" s="6">
        <v>0</v>
      </c>
      <c r="J190" t="s">
        <v>90</v>
      </c>
      <c r="K190" t="s">
        <v>100</v>
      </c>
    </row>
    <row r="191" spans="1:11" x14ac:dyDescent="0.25">
      <c r="A191">
        <v>1</v>
      </c>
      <c r="B191" t="s">
        <v>104</v>
      </c>
      <c r="C191" s="4">
        <v>81</v>
      </c>
      <c r="D191" s="4">
        <v>81</v>
      </c>
      <c r="E191" s="4">
        <v>0</v>
      </c>
      <c r="F191" t="s">
        <v>89</v>
      </c>
      <c r="G191" s="5">
        <v>1927000</v>
      </c>
      <c r="H191" s="5">
        <v>1927000</v>
      </c>
      <c r="I191" s="6">
        <v>0</v>
      </c>
      <c r="J191" t="s">
        <v>90</v>
      </c>
      <c r="K191" t="s">
        <v>91</v>
      </c>
    </row>
    <row r="192" spans="1:11" x14ac:dyDescent="0.25">
      <c r="A192">
        <v>1</v>
      </c>
      <c r="B192" t="s">
        <v>105</v>
      </c>
      <c r="C192" s="4">
        <v>54.857142857142854</v>
      </c>
      <c r="D192" s="4">
        <v>64.857142857142904</v>
      </c>
      <c r="E192" s="4">
        <v>10</v>
      </c>
      <c r="F192" t="s">
        <v>96</v>
      </c>
      <c r="G192" s="5">
        <v>2161000</v>
      </c>
      <c r="H192" s="5">
        <v>2161000</v>
      </c>
      <c r="I192" s="6">
        <v>0</v>
      </c>
      <c r="J192" t="s">
        <v>90</v>
      </c>
      <c r="K192" t="s">
        <v>100</v>
      </c>
    </row>
    <row r="193" spans="1:11" x14ac:dyDescent="0.25">
      <c r="A193">
        <v>1</v>
      </c>
      <c r="B193" t="s">
        <v>109</v>
      </c>
      <c r="C193" s="4">
        <v>38.285714285714285</v>
      </c>
      <c r="D193" s="4">
        <v>38.285714285714285</v>
      </c>
      <c r="E193" s="4">
        <v>0</v>
      </c>
      <c r="F193" t="s">
        <v>89</v>
      </c>
      <c r="G193" s="5">
        <v>1700000</v>
      </c>
      <c r="H193" s="5">
        <v>1700000</v>
      </c>
      <c r="I193" s="6">
        <v>0</v>
      </c>
      <c r="J193" t="s">
        <v>90</v>
      </c>
      <c r="K193" t="s">
        <v>93</v>
      </c>
    </row>
    <row r="194" spans="1:11" x14ac:dyDescent="0.25">
      <c r="A194">
        <v>1</v>
      </c>
      <c r="B194" t="s">
        <v>105</v>
      </c>
      <c r="C194" s="4">
        <v>72.714285714285708</v>
      </c>
      <c r="D194" s="4">
        <v>72.714285714285708</v>
      </c>
      <c r="E194" s="4">
        <v>0</v>
      </c>
      <c r="F194" t="s">
        <v>89</v>
      </c>
      <c r="G194" s="5">
        <v>1781000</v>
      </c>
      <c r="H194" s="5">
        <v>1781000</v>
      </c>
      <c r="I194" s="6">
        <v>0</v>
      </c>
      <c r="J194" t="s">
        <v>90</v>
      </c>
      <c r="K194" t="s">
        <v>91</v>
      </c>
    </row>
    <row r="195" spans="1:11" x14ac:dyDescent="0.25">
      <c r="A195">
        <v>1</v>
      </c>
      <c r="B195" t="s">
        <v>104</v>
      </c>
      <c r="C195" s="4">
        <v>32.428571428571431</v>
      </c>
      <c r="D195" s="4">
        <v>32.428571428571431</v>
      </c>
      <c r="E195" s="4">
        <v>0</v>
      </c>
      <c r="F195" t="s">
        <v>89</v>
      </c>
      <c r="G195" s="5">
        <v>1776000</v>
      </c>
      <c r="H195" s="5">
        <v>1776000</v>
      </c>
      <c r="I195" s="6">
        <v>0</v>
      </c>
      <c r="J195" t="s">
        <v>90</v>
      </c>
      <c r="K195" t="s">
        <v>100</v>
      </c>
    </row>
    <row r="196" spans="1:11" x14ac:dyDescent="0.25">
      <c r="A196">
        <v>1</v>
      </c>
      <c r="B196" t="s">
        <v>94</v>
      </c>
      <c r="C196" s="4">
        <v>87.428571428571431</v>
      </c>
      <c r="D196" s="4">
        <v>110.57142857142857</v>
      </c>
      <c r="E196" s="4">
        <v>23.142857142857139</v>
      </c>
      <c r="F196" t="s">
        <v>96</v>
      </c>
      <c r="G196" s="5">
        <v>2121000</v>
      </c>
      <c r="H196" s="5">
        <v>2121000</v>
      </c>
      <c r="I196" s="6">
        <v>0</v>
      </c>
      <c r="J196" t="s">
        <v>90</v>
      </c>
      <c r="K196" t="s">
        <v>100</v>
      </c>
    </row>
    <row r="197" spans="1:11" x14ac:dyDescent="0.25">
      <c r="A197">
        <v>1</v>
      </c>
      <c r="B197" t="s">
        <v>109</v>
      </c>
      <c r="C197" s="4">
        <v>30.142857142857142</v>
      </c>
      <c r="D197" s="4">
        <v>30.142857142857142</v>
      </c>
      <c r="E197" s="4">
        <v>0</v>
      </c>
      <c r="F197" t="s">
        <v>89</v>
      </c>
      <c r="G197" s="5">
        <v>274000</v>
      </c>
      <c r="H197" s="5">
        <v>274000</v>
      </c>
      <c r="I197" s="6">
        <v>0</v>
      </c>
      <c r="J197" t="s">
        <v>90</v>
      </c>
      <c r="K197" t="s">
        <v>93</v>
      </c>
    </row>
    <row r="198" spans="1:11" x14ac:dyDescent="0.25">
      <c r="A198">
        <v>1</v>
      </c>
      <c r="B198" t="s">
        <v>92</v>
      </c>
      <c r="C198" s="4">
        <v>53.714285714285715</v>
      </c>
      <c r="D198" s="4">
        <v>72</v>
      </c>
      <c r="E198" s="4">
        <v>18.285714285714285</v>
      </c>
      <c r="F198" t="s">
        <v>96</v>
      </c>
      <c r="G198" s="5">
        <v>1514000</v>
      </c>
      <c r="H198" s="5">
        <v>1514000</v>
      </c>
      <c r="I198" s="6">
        <v>0</v>
      </c>
      <c r="J198" t="s">
        <v>90</v>
      </c>
      <c r="K198" t="s">
        <v>91</v>
      </c>
    </row>
    <row r="199" spans="1:11" x14ac:dyDescent="0.25">
      <c r="A199">
        <v>1</v>
      </c>
      <c r="B199" t="s">
        <v>101</v>
      </c>
      <c r="C199" s="4">
        <v>50.714285714285715</v>
      </c>
      <c r="D199" s="4">
        <v>50.714285714285715</v>
      </c>
      <c r="E199" s="4">
        <v>0</v>
      </c>
      <c r="F199" t="s">
        <v>89</v>
      </c>
      <c r="G199" s="5">
        <v>1849000</v>
      </c>
      <c r="H199" s="5">
        <v>1849000</v>
      </c>
      <c r="I199" s="6">
        <v>0</v>
      </c>
      <c r="J199" t="s">
        <v>90</v>
      </c>
      <c r="K199" t="s">
        <v>91</v>
      </c>
    </row>
    <row r="200" spans="1:11" x14ac:dyDescent="0.25">
      <c r="A200">
        <v>1</v>
      </c>
      <c r="B200" t="s">
        <v>92</v>
      </c>
      <c r="C200" s="4">
        <v>65.428571428571431</v>
      </c>
      <c r="D200" s="4">
        <v>65.428571428571431</v>
      </c>
      <c r="E200" s="4">
        <v>0</v>
      </c>
      <c r="F200" t="s">
        <v>89</v>
      </c>
      <c r="G200" s="5">
        <v>2437000</v>
      </c>
      <c r="H200" s="5">
        <v>4337860</v>
      </c>
      <c r="I200" s="6">
        <v>0.78</v>
      </c>
      <c r="J200" t="s">
        <v>97</v>
      </c>
      <c r="K200" t="s">
        <v>93</v>
      </c>
    </row>
    <row r="201" spans="1:11" x14ac:dyDescent="0.25">
      <c r="A201">
        <v>1</v>
      </c>
      <c r="B201" t="s">
        <v>94</v>
      </c>
      <c r="C201" s="4">
        <v>51.142857142857146</v>
      </c>
      <c r="D201" s="4">
        <v>51.142857142857146</v>
      </c>
      <c r="E201" s="4">
        <v>0</v>
      </c>
      <c r="F201" t="s">
        <v>89</v>
      </c>
      <c r="G201" s="5">
        <v>1405000</v>
      </c>
      <c r="H201" s="5">
        <v>1405000</v>
      </c>
      <c r="I201" s="6">
        <v>0</v>
      </c>
      <c r="J201" t="s">
        <v>90</v>
      </c>
      <c r="K201" t="s">
        <v>106</v>
      </c>
    </row>
    <row r="202" spans="1:11" x14ac:dyDescent="0.25">
      <c r="A202">
        <v>1</v>
      </c>
      <c r="B202" t="s">
        <v>88</v>
      </c>
      <c r="C202" s="4">
        <v>53.571428571428569</v>
      </c>
      <c r="D202" s="4">
        <v>53.571428571428569</v>
      </c>
      <c r="E202" s="4">
        <v>0</v>
      </c>
      <c r="F202" t="s">
        <v>89</v>
      </c>
      <c r="G202" s="5">
        <v>2165000</v>
      </c>
      <c r="H202" s="5">
        <v>2165000</v>
      </c>
      <c r="I202" s="6">
        <v>0</v>
      </c>
      <c r="J202" t="s">
        <v>90</v>
      </c>
      <c r="K202" t="s">
        <v>91</v>
      </c>
    </row>
    <row r="203" spans="1:11" x14ac:dyDescent="0.25">
      <c r="A203">
        <v>1</v>
      </c>
      <c r="B203" t="s">
        <v>108</v>
      </c>
      <c r="C203" s="4">
        <v>101.57142857142857</v>
      </c>
      <c r="D203" s="4">
        <v>101.57142857142857</v>
      </c>
      <c r="E203" s="4">
        <v>0</v>
      </c>
      <c r="F203" t="s">
        <v>89</v>
      </c>
      <c r="G203" s="5">
        <v>2024000</v>
      </c>
      <c r="H203" s="5">
        <v>2024000</v>
      </c>
      <c r="I203" s="6">
        <v>0</v>
      </c>
      <c r="J203" t="s">
        <v>90</v>
      </c>
      <c r="K203" t="s">
        <v>98</v>
      </c>
    </row>
    <row r="204" spans="1:11" x14ac:dyDescent="0.25">
      <c r="A204">
        <v>1</v>
      </c>
      <c r="B204" t="s">
        <v>102</v>
      </c>
      <c r="C204" s="4">
        <v>35.142857142857146</v>
      </c>
      <c r="D204" s="4">
        <v>35.142857142857146</v>
      </c>
      <c r="E204" s="4">
        <v>0</v>
      </c>
      <c r="F204" t="s">
        <v>89</v>
      </c>
      <c r="G204" s="5">
        <v>898000</v>
      </c>
      <c r="H204" s="5">
        <v>898000</v>
      </c>
      <c r="I204" s="6">
        <v>0</v>
      </c>
      <c r="J204" t="s">
        <v>90</v>
      </c>
      <c r="K204" t="s">
        <v>93</v>
      </c>
    </row>
    <row r="205" spans="1:11" x14ac:dyDescent="0.25">
      <c r="A205">
        <v>1</v>
      </c>
      <c r="B205" t="s">
        <v>108</v>
      </c>
      <c r="C205" s="4">
        <v>102.85714285714286</v>
      </c>
      <c r="D205" s="4">
        <v>112.85714285714286</v>
      </c>
      <c r="E205" s="4">
        <v>10</v>
      </c>
      <c r="F205" t="s">
        <v>96</v>
      </c>
      <c r="G205" s="5">
        <v>2386000</v>
      </c>
      <c r="H205" s="5">
        <v>2386000</v>
      </c>
      <c r="I205" s="6">
        <v>0</v>
      </c>
      <c r="J205" t="s">
        <v>90</v>
      </c>
      <c r="K205" t="s">
        <v>98</v>
      </c>
    </row>
    <row r="206" spans="1:11" x14ac:dyDescent="0.25">
      <c r="A206">
        <v>1</v>
      </c>
      <c r="B206" t="s">
        <v>94</v>
      </c>
      <c r="C206" s="4">
        <v>36.714285714285715</v>
      </c>
      <c r="D206" s="4">
        <v>58.428571428571431</v>
      </c>
      <c r="E206" s="4">
        <v>21.714285714285715</v>
      </c>
      <c r="F206" t="s">
        <v>96</v>
      </c>
      <c r="G206" s="5">
        <v>553000</v>
      </c>
      <c r="H206" s="5">
        <v>553000</v>
      </c>
      <c r="I206" s="6">
        <v>0</v>
      </c>
      <c r="J206" t="s">
        <v>90</v>
      </c>
      <c r="K206" t="s">
        <v>91</v>
      </c>
    </row>
    <row r="207" spans="1:11" x14ac:dyDescent="0.25">
      <c r="A207">
        <v>1</v>
      </c>
      <c r="B207" t="s">
        <v>103</v>
      </c>
      <c r="C207" s="4">
        <v>91.714285714285708</v>
      </c>
      <c r="D207" s="4">
        <v>91.714285714285708</v>
      </c>
      <c r="E207" s="4">
        <v>0</v>
      </c>
      <c r="F207" t="s">
        <v>89</v>
      </c>
      <c r="G207" s="5">
        <v>1544000</v>
      </c>
      <c r="H207" s="5">
        <v>1544000</v>
      </c>
      <c r="I207" s="6">
        <v>0</v>
      </c>
      <c r="J207" t="s">
        <v>90</v>
      </c>
      <c r="K207" t="s">
        <v>100</v>
      </c>
    </row>
    <row r="208" spans="1:11" x14ac:dyDescent="0.25">
      <c r="A208">
        <v>1</v>
      </c>
      <c r="B208" t="s">
        <v>111</v>
      </c>
      <c r="C208" s="4">
        <v>87</v>
      </c>
      <c r="D208" s="4">
        <v>106.14285714285714</v>
      </c>
      <c r="E208" s="4">
        <v>19.142857142857139</v>
      </c>
      <c r="F208" t="s">
        <v>96</v>
      </c>
      <c r="G208" s="5">
        <v>883000</v>
      </c>
      <c r="H208" s="5">
        <v>883000</v>
      </c>
      <c r="I208" s="6">
        <v>0</v>
      </c>
      <c r="J208" t="s">
        <v>90</v>
      </c>
      <c r="K208" t="s">
        <v>100</v>
      </c>
    </row>
    <row r="209" spans="1:11" x14ac:dyDescent="0.25">
      <c r="A209">
        <v>1</v>
      </c>
      <c r="B209" t="s">
        <v>109</v>
      </c>
      <c r="C209" s="4">
        <v>38.142857142857146</v>
      </c>
      <c r="D209" s="4">
        <v>51.857142857142854</v>
      </c>
      <c r="E209" s="4">
        <v>13.714285714285708</v>
      </c>
      <c r="F209" t="s">
        <v>96</v>
      </c>
      <c r="G209" s="5">
        <v>1028000</v>
      </c>
      <c r="H209" s="5">
        <v>1028000</v>
      </c>
      <c r="I209" s="6">
        <v>0</v>
      </c>
      <c r="J209" t="s">
        <v>90</v>
      </c>
      <c r="K209" t="s">
        <v>100</v>
      </c>
    </row>
    <row r="210" spans="1:11" x14ac:dyDescent="0.25">
      <c r="A210">
        <v>1</v>
      </c>
      <c r="B210" t="s">
        <v>108</v>
      </c>
      <c r="C210" s="4">
        <v>84.857142857142861</v>
      </c>
      <c r="D210" s="4">
        <v>84.857142857142861</v>
      </c>
      <c r="E210" s="4">
        <v>0</v>
      </c>
      <c r="F210" t="s">
        <v>89</v>
      </c>
      <c r="G210" s="5">
        <v>925000</v>
      </c>
      <c r="H210" s="5">
        <v>925000</v>
      </c>
      <c r="I210" s="6">
        <v>0</v>
      </c>
      <c r="J210" t="s">
        <v>90</v>
      </c>
      <c r="K210" t="s">
        <v>106</v>
      </c>
    </row>
    <row r="211" spans="1:11" x14ac:dyDescent="0.25">
      <c r="A211">
        <v>1</v>
      </c>
      <c r="B211" t="s">
        <v>109</v>
      </c>
      <c r="C211" s="4">
        <v>42.428571428571431</v>
      </c>
      <c r="D211" s="4">
        <v>56.428571428571431</v>
      </c>
      <c r="E211" s="4">
        <v>14</v>
      </c>
      <c r="F211" t="s">
        <v>96</v>
      </c>
      <c r="G211" s="5">
        <v>1543000</v>
      </c>
      <c r="H211" s="5">
        <v>1543000</v>
      </c>
      <c r="I211" s="6">
        <v>0</v>
      </c>
      <c r="J211" t="s">
        <v>90</v>
      </c>
      <c r="K211" t="s">
        <v>91</v>
      </c>
    </row>
    <row r="212" spans="1:11" x14ac:dyDescent="0.25">
      <c r="A212">
        <v>1</v>
      </c>
      <c r="B212" t="s">
        <v>88</v>
      </c>
      <c r="C212" s="4">
        <v>79</v>
      </c>
      <c r="D212" s="4">
        <v>79</v>
      </c>
      <c r="E212" s="4">
        <v>0</v>
      </c>
      <c r="F212" t="s">
        <v>89</v>
      </c>
      <c r="G212" s="5">
        <v>1688000</v>
      </c>
      <c r="H212" s="5">
        <v>1941199.9999999998</v>
      </c>
      <c r="I212" s="6">
        <v>0.14999999999999986</v>
      </c>
      <c r="J212" t="s">
        <v>97</v>
      </c>
      <c r="K212" t="s">
        <v>106</v>
      </c>
    </row>
    <row r="213" spans="1:11" x14ac:dyDescent="0.25">
      <c r="A213">
        <v>1</v>
      </c>
      <c r="B213" t="s">
        <v>103</v>
      </c>
      <c r="C213" s="4">
        <v>104.57142857142857</v>
      </c>
      <c r="D213" s="4">
        <v>104.57142857142857</v>
      </c>
      <c r="E213" s="4">
        <v>0</v>
      </c>
      <c r="F213" t="s">
        <v>89</v>
      </c>
      <c r="G213" s="5">
        <v>542000</v>
      </c>
      <c r="H213" s="5">
        <v>601620</v>
      </c>
      <c r="I213" s="6">
        <v>0.11</v>
      </c>
      <c r="J213" t="s">
        <v>97</v>
      </c>
      <c r="K213" t="s">
        <v>93</v>
      </c>
    </row>
    <row r="214" spans="1:11" x14ac:dyDescent="0.25">
      <c r="A214">
        <v>1</v>
      </c>
      <c r="B214" t="s">
        <v>99</v>
      </c>
      <c r="C214" s="4">
        <v>61</v>
      </c>
      <c r="D214" s="4">
        <v>61</v>
      </c>
      <c r="E214" s="4">
        <v>0</v>
      </c>
      <c r="F214" t="s">
        <v>89</v>
      </c>
      <c r="G214" s="5">
        <v>964000</v>
      </c>
      <c r="H214" s="5">
        <v>964000</v>
      </c>
      <c r="I214" s="6">
        <v>0</v>
      </c>
      <c r="J214" t="s">
        <v>90</v>
      </c>
      <c r="K214" t="s">
        <v>98</v>
      </c>
    </row>
    <row r="215" spans="1:11" x14ac:dyDescent="0.25">
      <c r="A215">
        <v>1</v>
      </c>
      <c r="B215" t="s">
        <v>111</v>
      </c>
      <c r="C215" s="4">
        <v>34.285714285714285</v>
      </c>
      <c r="D215" s="4">
        <v>56.571428571428569</v>
      </c>
      <c r="E215" s="4">
        <v>22.285714285714285</v>
      </c>
      <c r="F215" t="s">
        <v>96</v>
      </c>
      <c r="G215" s="5">
        <v>1254000</v>
      </c>
      <c r="H215" s="5">
        <v>1254000</v>
      </c>
      <c r="I215" s="6">
        <v>0</v>
      </c>
      <c r="J215" t="s">
        <v>90</v>
      </c>
      <c r="K215" t="s">
        <v>98</v>
      </c>
    </row>
    <row r="216" spans="1:11" x14ac:dyDescent="0.25">
      <c r="A216">
        <v>1</v>
      </c>
      <c r="B216" t="s">
        <v>109</v>
      </c>
      <c r="C216" s="4">
        <v>85.714285714285708</v>
      </c>
      <c r="D216" s="4">
        <v>85.714285714285708</v>
      </c>
      <c r="E216" s="4">
        <v>0</v>
      </c>
      <c r="F216" t="s">
        <v>89</v>
      </c>
      <c r="G216" s="5">
        <v>1827000</v>
      </c>
      <c r="H216" s="5">
        <v>1827000</v>
      </c>
      <c r="I216" s="6">
        <v>0</v>
      </c>
      <c r="J216" t="s">
        <v>90</v>
      </c>
      <c r="K216" t="s">
        <v>93</v>
      </c>
    </row>
    <row r="217" spans="1:11" x14ac:dyDescent="0.25">
      <c r="A217">
        <v>1</v>
      </c>
      <c r="B217" t="s">
        <v>88</v>
      </c>
      <c r="C217" s="4">
        <v>54.571428571428569</v>
      </c>
      <c r="D217" s="4">
        <v>54.571428571428569</v>
      </c>
      <c r="E217" s="4">
        <v>0</v>
      </c>
      <c r="F217" t="s">
        <v>89</v>
      </c>
      <c r="G217" s="5">
        <v>2277000</v>
      </c>
      <c r="H217" s="5">
        <v>2277000</v>
      </c>
      <c r="I217" s="6">
        <v>0</v>
      </c>
      <c r="J217" t="s">
        <v>90</v>
      </c>
      <c r="K217" t="s">
        <v>98</v>
      </c>
    </row>
    <row r="218" spans="1:11" x14ac:dyDescent="0.25">
      <c r="A218">
        <v>1</v>
      </c>
      <c r="B218" t="s">
        <v>110</v>
      </c>
      <c r="C218" s="4">
        <v>66.857142857142861</v>
      </c>
      <c r="D218" s="4">
        <v>86.285714285714292</v>
      </c>
      <c r="E218" s="4">
        <v>19.428571428571431</v>
      </c>
      <c r="F218" t="s">
        <v>96</v>
      </c>
      <c r="G218" s="5">
        <v>1662000</v>
      </c>
      <c r="H218" s="5">
        <v>1662000</v>
      </c>
      <c r="I218" s="6">
        <v>0</v>
      </c>
      <c r="J218" t="s">
        <v>90</v>
      </c>
      <c r="K218" t="s">
        <v>106</v>
      </c>
    </row>
    <row r="219" spans="1:11" x14ac:dyDescent="0.25">
      <c r="A219">
        <v>1</v>
      </c>
      <c r="B219" t="s">
        <v>101</v>
      </c>
      <c r="C219" s="4">
        <v>103.28571428571429</v>
      </c>
      <c r="D219" s="4">
        <v>103.28571428571429</v>
      </c>
      <c r="E219" s="4">
        <v>0</v>
      </c>
      <c r="F219" t="s">
        <v>89</v>
      </c>
      <c r="G219" s="5">
        <v>2234000</v>
      </c>
      <c r="H219" s="5">
        <v>2234000</v>
      </c>
      <c r="I219" s="6">
        <v>0</v>
      </c>
      <c r="J219" t="s">
        <v>90</v>
      </c>
      <c r="K219" t="s">
        <v>93</v>
      </c>
    </row>
    <row r="220" spans="1:11" x14ac:dyDescent="0.25">
      <c r="A220">
        <v>1</v>
      </c>
      <c r="B220" t="s">
        <v>95</v>
      </c>
      <c r="C220" s="4">
        <v>73.142857142857139</v>
      </c>
      <c r="D220" s="4">
        <v>73.142857142857139</v>
      </c>
      <c r="E220" s="4">
        <v>0</v>
      </c>
      <c r="F220" t="s">
        <v>89</v>
      </c>
      <c r="G220" s="5">
        <v>2279000</v>
      </c>
      <c r="H220" s="5">
        <v>2985490</v>
      </c>
      <c r="I220" s="6">
        <v>0.31</v>
      </c>
      <c r="J220" t="s">
        <v>97</v>
      </c>
      <c r="K220" t="s">
        <v>106</v>
      </c>
    </row>
    <row r="221" spans="1:11" x14ac:dyDescent="0.25">
      <c r="A221">
        <v>1</v>
      </c>
      <c r="B221" t="s">
        <v>94</v>
      </c>
      <c r="C221" s="4">
        <v>70.857142857142861</v>
      </c>
      <c r="D221" s="4">
        <v>70.857142857142861</v>
      </c>
      <c r="E221" s="4">
        <v>0</v>
      </c>
      <c r="F221" t="s">
        <v>89</v>
      </c>
      <c r="G221" s="5">
        <v>651000</v>
      </c>
      <c r="H221" s="5">
        <v>651000</v>
      </c>
      <c r="I221" s="6">
        <v>0</v>
      </c>
      <c r="J221" t="s">
        <v>90</v>
      </c>
      <c r="K221" t="s">
        <v>100</v>
      </c>
    </row>
    <row r="222" spans="1:11" x14ac:dyDescent="0.25">
      <c r="A222">
        <v>1</v>
      </c>
      <c r="B222" t="s">
        <v>95</v>
      </c>
      <c r="C222" s="4">
        <v>26</v>
      </c>
      <c r="D222" s="4">
        <v>26</v>
      </c>
      <c r="E222" s="4">
        <v>0</v>
      </c>
      <c r="F222" t="s">
        <v>89</v>
      </c>
      <c r="G222" s="5">
        <v>2129000</v>
      </c>
      <c r="H222" s="5">
        <v>2129000</v>
      </c>
      <c r="I222" s="6">
        <v>0</v>
      </c>
      <c r="J222" t="s">
        <v>90</v>
      </c>
      <c r="K222" t="s">
        <v>98</v>
      </c>
    </row>
    <row r="223" spans="1:11" x14ac:dyDescent="0.25">
      <c r="A223">
        <v>1</v>
      </c>
      <c r="B223" t="s">
        <v>95</v>
      </c>
      <c r="C223" s="4">
        <v>97.428571428571431</v>
      </c>
      <c r="D223" s="4">
        <v>97.428571428571431</v>
      </c>
      <c r="E223" s="4">
        <v>0</v>
      </c>
      <c r="F223" t="s">
        <v>89</v>
      </c>
      <c r="G223" s="5">
        <v>2319000</v>
      </c>
      <c r="H223" s="5">
        <v>3362550</v>
      </c>
      <c r="I223" s="6">
        <v>0.45</v>
      </c>
      <c r="J223" t="s">
        <v>97</v>
      </c>
      <c r="K223" t="s">
        <v>106</v>
      </c>
    </row>
    <row r="224" spans="1:11" x14ac:dyDescent="0.25">
      <c r="A224">
        <v>1</v>
      </c>
      <c r="B224" t="s">
        <v>111</v>
      </c>
      <c r="C224" s="4">
        <v>25.857142857142858</v>
      </c>
      <c r="D224" s="4">
        <v>25.857142857142858</v>
      </c>
      <c r="E224" s="4">
        <v>0</v>
      </c>
      <c r="F224" t="s">
        <v>89</v>
      </c>
      <c r="G224" s="5">
        <v>686000</v>
      </c>
      <c r="H224" s="5">
        <v>1049580</v>
      </c>
      <c r="I224" s="6">
        <v>0.53</v>
      </c>
      <c r="J224" t="s">
        <v>97</v>
      </c>
      <c r="K224" t="s">
        <v>93</v>
      </c>
    </row>
    <row r="225" spans="1:11" x14ac:dyDescent="0.25">
      <c r="A225">
        <v>1</v>
      </c>
      <c r="B225" t="s">
        <v>109</v>
      </c>
      <c r="C225" s="4">
        <v>85.285714285714292</v>
      </c>
      <c r="D225" s="4">
        <v>96</v>
      </c>
      <c r="E225" s="4">
        <v>10.714285714285708</v>
      </c>
      <c r="F225" t="s">
        <v>96</v>
      </c>
      <c r="G225" s="5">
        <v>1092000</v>
      </c>
      <c r="H225" s="5">
        <v>1092000</v>
      </c>
      <c r="I225" s="6">
        <v>0</v>
      </c>
      <c r="J225" t="s">
        <v>90</v>
      </c>
      <c r="K225" t="s">
        <v>93</v>
      </c>
    </row>
    <row r="226" spans="1:11" x14ac:dyDescent="0.25">
      <c r="A226">
        <v>1</v>
      </c>
      <c r="B226" t="s">
        <v>103</v>
      </c>
      <c r="C226" s="4">
        <v>55.142857142857146</v>
      </c>
      <c r="D226" s="4">
        <v>55.142857142857146</v>
      </c>
      <c r="E226" s="4">
        <v>0</v>
      </c>
      <c r="F226" t="s">
        <v>89</v>
      </c>
      <c r="G226" s="5">
        <v>1709000</v>
      </c>
      <c r="H226" s="5">
        <v>1709000</v>
      </c>
      <c r="I226" s="6">
        <v>0</v>
      </c>
      <c r="J226" t="s">
        <v>90</v>
      </c>
      <c r="K226" t="s">
        <v>93</v>
      </c>
    </row>
    <row r="227" spans="1:11" x14ac:dyDescent="0.25">
      <c r="A227">
        <v>1</v>
      </c>
      <c r="B227" t="s">
        <v>88</v>
      </c>
      <c r="C227" s="4">
        <v>93.571428571428569</v>
      </c>
      <c r="D227" s="4">
        <v>93.571428571428569</v>
      </c>
      <c r="E227" s="4">
        <v>0</v>
      </c>
      <c r="F227" t="s">
        <v>89</v>
      </c>
      <c r="G227" s="5">
        <v>785000</v>
      </c>
      <c r="H227" s="5">
        <v>785000</v>
      </c>
      <c r="I227" s="6">
        <v>0</v>
      </c>
      <c r="J227" t="s">
        <v>90</v>
      </c>
      <c r="K227" t="s">
        <v>106</v>
      </c>
    </row>
    <row r="228" spans="1:11" x14ac:dyDescent="0.25">
      <c r="A228">
        <v>1</v>
      </c>
      <c r="B228" t="s">
        <v>94</v>
      </c>
      <c r="C228" s="4">
        <v>81.714285714285708</v>
      </c>
      <c r="D228" s="4">
        <v>81.714285714285708</v>
      </c>
      <c r="E228" s="4">
        <v>0</v>
      </c>
      <c r="F228" t="s">
        <v>89</v>
      </c>
      <c r="G228" s="5">
        <v>1043000</v>
      </c>
      <c r="H228" s="5">
        <v>1710520.0000000002</v>
      </c>
      <c r="I228" s="6">
        <v>0.64000000000000024</v>
      </c>
      <c r="J228" t="s">
        <v>97</v>
      </c>
      <c r="K228" t="s">
        <v>100</v>
      </c>
    </row>
    <row r="229" spans="1:11" x14ac:dyDescent="0.25">
      <c r="A229">
        <v>1</v>
      </c>
      <c r="B229" t="s">
        <v>99</v>
      </c>
      <c r="C229" s="4">
        <v>77.571428571428569</v>
      </c>
      <c r="D229" s="4">
        <v>77.571428571428569</v>
      </c>
      <c r="E229" s="4">
        <v>0</v>
      </c>
      <c r="F229" t="s">
        <v>89</v>
      </c>
      <c r="G229" s="5">
        <v>1067000</v>
      </c>
      <c r="H229" s="5">
        <v>1067000</v>
      </c>
      <c r="I229" s="6">
        <v>0</v>
      </c>
      <c r="J229" t="s">
        <v>90</v>
      </c>
      <c r="K229" t="s">
        <v>98</v>
      </c>
    </row>
    <row r="230" spans="1:11" x14ac:dyDescent="0.25">
      <c r="A230">
        <v>1</v>
      </c>
      <c r="B230" t="s">
        <v>92</v>
      </c>
      <c r="C230" s="4">
        <v>83.285714285714292</v>
      </c>
      <c r="D230" s="4">
        <v>83.285714285714292</v>
      </c>
      <c r="E230" s="4">
        <v>0</v>
      </c>
      <c r="F230" t="s">
        <v>89</v>
      </c>
      <c r="G230" s="5">
        <v>987000</v>
      </c>
      <c r="H230" s="5">
        <v>996870</v>
      </c>
      <c r="I230" s="6">
        <v>0.01</v>
      </c>
      <c r="J230" t="s">
        <v>90</v>
      </c>
      <c r="K230" t="s">
        <v>93</v>
      </c>
    </row>
    <row r="231" spans="1:11" x14ac:dyDescent="0.25">
      <c r="A231">
        <v>1</v>
      </c>
      <c r="B231" t="s">
        <v>101</v>
      </c>
      <c r="C231" s="4">
        <v>103.28571428571429</v>
      </c>
      <c r="D231" s="4">
        <v>103.28571428571429</v>
      </c>
      <c r="E231" s="4">
        <v>0</v>
      </c>
      <c r="F231" t="s">
        <v>89</v>
      </c>
      <c r="G231" s="5">
        <v>1414000</v>
      </c>
      <c r="H231" s="5">
        <v>1414000</v>
      </c>
      <c r="I231" s="6">
        <v>0</v>
      </c>
      <c r="J231" t="s">
        <v>90</v>
      </c>
      <c r="K231" t="s">
        <v>91</v>
      </c>
    </row>
    <row r="232" spans="1:11" x14ac:dyDescent="0.25">
      <c r="A232">
        <v>1</v>
      </c>
      <c r="B232" t="s">
        <v>88</v>
      </c>
      <c r="C232" s="4">
        <v>82.714285714285708</v>
      </c>
      <c r="D232" s="4">
        <v>82.714285714285708</v>
      </c>
      <c r="E232" s="4">
        <v>0</v>
      </c>
      <c r="F232" t="s">
        <v>89</v>
      </c>
      <c r="G232" s="5">
        <v>2355000</v>
      </c>
      <c r="H232" s="5">
        <v>2355000</v>
      </c>
      <c r="I232" s="6">
        <v>0</v>
      </c>
      <c r="J232" t="s">
        <v>90</v>
      </c>
      <c r="K232" t="s">
        <v>91</v>
      </c>
    </row>
    <row r="233" spans="1:11" x14ac:dyDescent="0.25">
      <c r="A233">
        <v>1</v>
      </c>
      <c r="B233" t="s">
        <v>99</v>
      </c>
      <c r="C233" s="4">
        <v>91.714285714285708</v>
      </c>
      <c r="D233" s="4">
        <v>91.714285714285708</v>
      </c>
      <c r="E233" s="4">
        <v>0</v>
      </c>
      <c r="F233" t="s">
        <v>89</v>
      </c>
      <c r="G233" s="5">
        <v>622000</v>
      </c>
      <c r="H233" s="5">
        <v>622000</v>
      </c>
      <c r="I233" s="6">
        <v>0</v>
      </c>
      <c r="J233" t="s">
        <v>90</v>
      </c>
      <c r="K233" t="s">
        <v>106</v>
      </c>
    </row>
    <row r="234" spans="1:11" x14ac:dyDescent="0.25">
      <c r="A234">
        <v>1</v>
      </c>
      <c r="B234" t="s">
        <v>103</v>
      </c>
      <c r="C234" s="4">
        <v>56.428571428571431</v>
      </c>
      <c r="D234" s="4">
        <v>56.428571428571431</v>
      </c>
      <c r="E234" s="4">
        <v>0</v>
      </c>
      <c r="F234" t="s">
        <v>89</v>
      </c>
      <c r="G234" s="5">
        <v>1721000</v>
      </c>
      <c r="H234" s="5">
        <v>2822440</v>
      </c>
      <c r="I234" s="6">
        <v>0.64</v>
      </c>
      <c r="J234" t="s">
        <v>97</v>
      </c>
      <c r="K234" t="s">
        <v>93</v>
      </c>
    </row>
    <row r="235" spans="1:11" x14ac:dyDescent="0.25">
      <c r="A235">
        <v>1</v>
      </c>
      <c r="B235" t="s">
        <v>103</v>
      </c>
      <c r="C235" s="4">
        <v>81.428571428571431</v>
      </c>
      <c r="D235" s="4">
        <v>88.428571428571431</v>
      </c>
      <c r="E235" s="4">
        <v>7</v>
      </c>
      <c r="F235" t="s">
        <v>96</v>
      </c>
      <c r="G235" s="5">
        <v>1960000</v>
      </c>
      <c r="H235" s="5">
        <v>1960000</v>
      </c>
      <c r="I235" s="6">
        <v>0</v>
      </c>
      <c r="J235" t="s">
        <v>90</v>
      </c>
      <c r="K235" t="s">
        <v>100</v>
      </c>
    </row>
    <row r="236" spans="1:11" x14ac:dyDescent="0.25">
      <c r="A236">
        <v>1</v>
      </c>
      <c r="B236" t="s">
        <v>92</v>
      </c>
      <c r="C236" s="4">
        <v>84.142857142857139</v>
      </c>
      <c r="D236" s="4">
        <v>102.14285714285714</v>
      </c>
      <c r="E236" s="4">
        <v>18</v>
      </c>
      <c r="F236" t="s">
        <v>96</v>
      </c>
      <c r="G236" s="5">
        <v>1101000</v>
      </c>
      <c r="H236" s="5">
        <v>1101000</v>
      </c>
      <c r="I236" s="6">
        <v>0</v>
      </c>
      <c r="J236" t="s">
        <v>90</v>
      </c>
      <c r="K236" t="s">
        <v>100</v>
      </c>
    </row>
    <row r="237" spans="1:11" x14ac:dyDescent="0.25">
      <c r="A237">
        <v>1</v>
      </c>
      <c r="B237" t="s">
        <v>101</v>
      </c>
      <c r="C237" s="4">
        <v>95.857142857142861</v>
      </c>
      <c r="D237" s="4">
        <v>95.857142857142861</v>
      </c>
      <c r="E237" s="4">
        <v>0</v>
      </c>
      <c r="F237" t="s">
        <v>89</v>
      </c>
      <c r="G237" s="5">
        <v>2257000</v>
      </c>
      <c r="H237" s="5">
        <v>2257000</v>
      </c>
      <c r="I237" s="6">
        <v>0</v>
      </c>
      <c r="J237" t="s">
        <v>90</v>
      </c>
      <c r="K237" t="s">
        <v>91</v>
      </c>
    </row>
    <row r="238" spans="1:11" x14ac:dyDescent="0.25">
      <c r="A238">
        <v>1</v>
      </c>
      <c r="B238" t="s">
        <v>108</v>
      </c>
      <c r="C238" s="4">
        <v>69.428571428571431</v>
      </c>
      <c r="D238" s="4">
        <v>69.428571428571431</v>
      </c>
      <c r="E238" s="4">
        <v>0</v>
      </c>
      <c r="F238" t="s">
        <v>89</v>
      </c>
      <c r="G238" s="5">
        <v>1984000</v>
      </c>
      <c r="H238" s="5">
        <v>2023680</v>
      </c>
      <c r="I238" s="6">
        <v>0.02</v>
      </c>
      <c r="J238" t="s">
        <v>90</v>
      </c>
      <c r="K238" t="s">
        <v>91</v>
      </c>
    </row>
    <row r="239" spans="1:11" x14ac:dyDescent="0.25">
      <c r="A239">
        <v>1</v>
      </c>
      <c r="B239" t="s">
        <v>103</v>
      </c>
      <c r="C239" s="4">
        <v>94.142857142857139</v>
      </c>
      <c r="D239" s="4">
        <v>94.142857142857139</v>
      </c>
      <c r="E239" s="4">
        <v>0</v>
      </c>
      <c r="F239" t="s">
        <v>89</v>
      </c>
      <c r="G239" s="5">
        <v>1691000</v>
      </c>
      <c r="H239" s="5">
        <v>1691000</v>
      </c>
      <c r="I239" s="6">
        <v>0</v>
      </c>
      <c r="J239" t="s">
        <v>90</v>
      </c>
      <c r="K239" t="s">
        <v>91</v>
      </c>
    </row>
    <row r="240" spans="1:11" x14ac:dyDescent="0.25">
      <c r="A240">
        <v>1</v>
      </c>
      <c r="B240" t="s">
        <v>105</v>
      </c>
      <c r="C240" s="4">
        <v>51.142857142857146</v>
      </c>
      <c r="D240" s="4">
        <v>56.428571428571431</v>
      </c>
      <c r="E240" s="4">
        <v>5.2857142857142847</v>
      </c>
      <c r="F240" t="s">
        <v>96</v>
      </c>
      <c r="G240" s="5">
        <v>1977000</v>
      </c>
      <c r="H240" s="5">
        <v>1977000</v>
      </c>
      <c r="I240" s="6">
        <v>0</v>
      </c>
      <c r="J240" t="s">
        <v>90</v>
      </c>
      <c r="K240" t="s">
        <v>91</v>
      </c>
    </row>
    <row r="241" spans="1:11" x14ac:dyDescent="0.25">
      <c r="A241">
        <v>1</v>
      </c>
      <c r="B241" t="s">
        <v>104</v>
      </c>
      <c r="C241" s="4">
        <v>74.857142857142861</v>
      </c>
      <c r="D241" s="4">
        <v>84.571428571428569</v>
      </c>
      <c r="E241" s="4">
        <v>9.7142857142857082</v>
      </c>
      <c r="F241" t="s">
        <v>96</v>
      </c>
      <c r="G241" s="5">
        <v>2131000</v>
      </c>
      <c r="H241" s="5">
        <v>4070210.0000000005</v>
      </c>
      <c r="I241" s="6">
        <v>0.91000000000000025</v>
      </c>
      <c r="J241" t="s">
        <v>97</v>
      </c>
      <c r="K241" t="s">
        <v>91</v>
      </c>
    </row>
    <row r="242" spans="1:11" x14ac:dyDescent="0.25">
      <c r="A242">
        <v>1</v>
      </c>
      <c r="B242" t="s">
        <v>111</v>
      </c>
      <c r="C242" s="4">
        <v>71.571428571428569</v>
      </c>
      <c r="D242" s="4">
        <v>86.571428571428569</v>
      </c>
      <c r="E242" s="4">
        <v>15</v>
      </c>
      <c r="F242" t="s">
        <v>96</v>
      </c>
      <c r="G242" s="5">
        <v>1000000</v>
      </c>
      <c r="H242" s="5">
        <v>1000000</v>
      </c>
      <c r="I242" s="6">
        <v>0</v>
      </c>
      <c r="J242" t="s">
        <v>90</v>
      </c>
      <c r="K242" t="s">
        <v>100</v>
      </c>
    </row>
    <row r="243" spans="1:11" x14ac:dyDescent="0.25">
      <c r="A243">
        <v>1</v>
      </c>
      <c r="B243" t="s">
        <v>104</v>
      </c>
      <c r="C243" s="4">
        <v>60</v>
      </c>
      <c r="D243" s="4">
        <v>60</v>
      </c>
      <c r="E243" s="4">
        <v>0</v>
      </c>
      <c r="F243" t="s">
        <v>89</v>
      </c>
      <c r="G243" s="5">
        <v>2130000</v>
      </c>
      <c r="H243" s="5">
        <v>2130000</v>
      </c>
      <c r="I243" s="6">
        <v>0</v>
      </c>
      <c r="J243" t="s">
        <v>90</v>
      </c>
      <c r="K243" t="s">
        <v>91</v>
      </c>
    </row>
    <row r="244" spans="1:11" x14ac:dyDescent="0.25">
      <c r="A244">
        <v>1</v>
      </c>
      <c r="B244" t="s">
        <v>108</v>
      </c>
      <c r="C244" s="4">
        <v>69.428571428571431</v>
      </c>
      <c r="D244" s="4">
        <v>69.428571428571431</v>
      </c>
      <c r="E244" s="4">
        <v>0</v>
      </c>
      <c r="F244" t="s">
        <v>89</v>
      </c>
      <c r="G244" s="5">
        <v>2189000</v>
      </c>
      <c r="H244" s="5">
        <v>2189000</v>
      </c>
      <c r="I244" s="6">
        <v>0</v>
      </c>
      <c r="J244" t="s">
        <v>90</v>
      </c>
      <c r="K244" t="s">
        <v>100</v>
      </c>
    </row>
    <row r="245" spans="1:11" x14ac:dyDescent="0.25">
      <c r="A245">
        <v>1</v>
      </c>
      <c r="B245" t="s">
        <v>101</v>
      </c>
      <c r="C245" s="4">
        <v>92</v>
      </c>
      <c r="D245" s="4">
        <v>92</v>
      </c>
      <c r="E245" s="4">
        <v>0</v>
      </c>
      <c r="F245" t="s">
        <v>89</v>
      </c>
      <c r="G245" s="5">
        <v>940000</v>
      </c>
      <c r="H245" s="5">
        <v>940000</v>
      </c>
      <c r="I245" s="6">
        <v>0</v>
      </c>
      <c r="J245" t="s">
        <v>90</v>
      </c>
      <c r="K245" t="s">
        <v>93</v>
      </c>
    </row>
    <row r="246" spans="1:11" x14ac:dyDescent="0.25">
      <c r="A246">
        <v>1</v>
      </c>
      <c r="B246" t="s">
        <v>103</v>
      </c>
      <c r="C246" s="4">
        <v>38.857142857142854</v>
      </c>
      <c r="D246" s="4">
        <v>49.428571428571431</v>
      </c>
      <c r="E246" s="4">
        <v>10.571428571428577</v>
      </c>
      <c r="F246" t="s">
        <v>96</v>
      </c>
      <c r="G246" s="5">
        <v>693000</v>
      </c>
      <c r="H246" s="5">
        <v>1108800</v>
      </c>
      <c r="I246" s="6">
        <v>0.6</v>
      </c>
      <c r="J246" t="s">
        <v>97</v>
      </c>
      <c r="K246" t="s">
        <v>91</v>
      </c>
    </row>
    <row r="247" spans="1:11" x14ac:dyDescent="0.25">
      <c r="A247">
        <v>1</v>
      </c>
      <c r="B247" t="s">
        <v>110</v>
      </c>
      <c r="C247" s="4">
        <v>29.142857142857142</v>
      </c>
      <c r="D247" s="4">
        <v>29.142857142857142</v>
      </c>
      <c r="E247" s="4">
        <v>0</v>
      </c>
      <c r="F247" t="s">
        <v>89</v>
      </c>
      <c r="G247" s="5">
        <v>1598000</v>
      </c>
      <c r="H247" s="5">
        <v>1598000</v>
      </c>
      <c r="I247" s="6">
        <v>0</v>
      </c>
      <c r="J247" t="s">
        <v>90</v>
      </c>
      <c r="K247" t="s">
        <v>93</v>
      </c>
    </row>
    <row r="248" spans="1:11" x14ac:dyDescent="0.25">
      <c r="A248">
        <v>1</v>
      </c>
      <c r="B248" t="s">
        <v>95</v>
      </c>
      <c r="C248" s="4">
        <v>68.285714285714292</v>
      </c>
      <c r="D248" s="4">
        <v>68.285714285714292</v>
      </c>
      <c r="E248" s="4">
        <v>0</v>
      </c>
      <c r="F248" t="s">
        <v>89</v>
      </c>
      <c r="G248" s="5">
        <v>1204000</v>
      </c>
      <c r="H248" s="5">
        <v>1204000</v>
      </c>
      <c r="I248" s="6">
        <v>0</v>
      </c>
      <c r="J248" t="s">
        <v>90</v>
      </c>
      <c r="K248" t="s">
        <v>106</v>
      </c>
    </row>
    <row r="249" spans="1:11" x14ac:dyDescent="0.25">
      <c r="A249">
        <v>1</v>
      </c>
      <c r="B249" t="s">
        <v>88</v>
      </c>
      <c r="C249" s="4">
        <v>26.142857142857142</v>
      </c>
      <c r="D249" s="4">
        <v>26.142857142857142</v>
      </c>
      <c r="E249" s="4">
        <v>0</v>
      </c>
      <c r="F249" t="s">
        <v>89</v>
      </c>
      <c r="G249" s="5">
        <v>1285000</v>
      </c>
      <c r="H249" s="5">
        <v>1285000</v>
      </c>
      <c r="I249" s="6">
        <v>0</v>
      </c>
      <c r="J249" t="s">
        <v>90</v>
      </c>
      <c r="K249" t="s">
        <v>100</v>
      </c>
    </row>
    <row r="250" spans="1:11" x14ac:dyDescent="0.25">
      <c r="A250">
        <v>1</v>
      </c>
      <c r="B250" t="s">
        <v>109</v>
      </c>
      <c r="C250" s="4">
        <v>73.714285714285708</v>
      </c>
      <c r="D250" s="4">
        <v>73.714285714285708</v>
      </c>
      <c r="E250" s="4">
        <v>0</v>
      </c>
      <c r="F250" t="s">
        <v>89</v>
      </c>
      <c r="G250" s="5">
        <v>1642000</v>
      </c>
      <c r="H250" s="5">
        <v>1642000</v>
      </c>
      <c r="I250" s="6">
        <v>0</v>
      </c>
      <c r="J250" t="s">
        <v>90</v>
      </c>
      <c r="K250" t="s">
        <v>93</v>
      </c>
    </row>
    <row r="251" spans="1:11" x14ac:dyDescent="0.25">
      <c r="A251">
        <v>1</v>
      </c>
      <c r="B251" t="s">
        <v>104</v>
      </c>
      <c r="C251" s="4">
        <v>103.85714285714286</v>
      </c>
      <c r="D251" s="4">
        <v>103.85714285714286</v>
      </c>
      <c r="E251" s="4">
        <v>0</v>
      </c>
      <c r="F251" t="s">
        <v>89</v>
      </c>
      <c r="G251" s="5">
        <v>320000</v>
      </c>
      <c r="H251" s="5">
        <v>320000</v>
      </c>
      <c r="I251" s="6">
        <v>0</v>
      </c>
      <c r="J251" t="s">
        <v>90</v>
      </c>
      <c r="K251" t="s">
        <v>106</v>
      </c>
    </row>
    <row r="252" spans="1:11" x14ac:dyDescent="0.25">
      <c r="A252">
        <v>1</v>
      </c>
      <c r="B252" t="s">
        <v>105</v>
      </c>
      <c r="C252" s="4">
        <v>106.71428571428571</v>
      </c>
      <c r="D252" s="4">
        <v>106.71428571428571</v>
      </c>
      <c r="E252" s="4">
        <v>0</v>
      </c>
      <c r="F252" t="s">
        <v>89</v>
      </c>
      <c r="G252" s="5">
        <v>1056000</v>
      </c>
      <c r="H252" s="5">
        <v>1056000</v>
      </c>
      <c r="I252" s="6">
        <v>0</v>
      </c>
      <c r="J252" t="s">
        <v>90</v>
      </c>
      <c r="K252" t="s">
        <v>91</v>
      </c>
    </row>
    <row r="253" spans="1:11" x14ac:dyDescent="0.25">
      <c r="A253">
        <v>1</v>
      </c>
      <c r="B253" t="s">
        <v>107</v>
      </c>
      <c r="C253" s="4">
        <v>92.571428571428569</v>
      </c>
      <c r="D253" s="4">
        <v>116.14285714285714</v>
      </c>
      <c r="E253" s="4">
        <v>23.571428571428569</v>
      </c>
      <c r="F253" t="s">
        <v>96</v>
      </c>
      <c r="G253" s="5">
        <v>1291000</v>
      </c>
      <c r="H253" s="5">
        <v>1291000</v>
      </c>
      <c r="I253" s="6">
        <v>0</v>
      </c>
      <c r="J253" t="s">
        <v>90</v>
      </c>
      <c r="K253" t="s">
        <v>106</v>
      </c>
    </row>
    <row r="254" spans="1:11" x14ac:dyDescent="0.25">
      <c r="A254">
        <v>1</v>
      </c>
      <c r="B254" t="s">
        <v>101</v>
      </c>
      <c r="C254" s="4">
        <v>87.285714285714292</v>
      </c>
      <c r="D254" s="4">
        <v>87.285714285714292</v>
      </c>
      <c r="E254" s="4">
        <v>0</v>
      </c>
      <c r="F254" t="s">
        <v>89</v>
      </c>
      <c r="G254" s="5">
        <v>2168000</v>
      </c>
      <c r="H254" s="5">
        <v>2168000</v>
      </c>
      <c r="I254" s="6">
        <v>0</v>
      </c>
      <c r="J254" t="s">
        <v>90</v>
      </c>
      <c r="K254" t="s">
        <v>93</v>
      </c>
    </row>
    <row r="255" spans="1:11" x14ac:dyDescent="0.25">
      <c r="A255">
        <v>1</v>
      </c>
      <c r="B255" t="s">
        <v>103</v>
      </c>
      <c r="C255" s="4">
        <v>73.571428571428569</v>
      </c>
      <c r="D255" s="4">
        <v>73.571428571428569</v>
      </c>
      <c r="E255" s="4">
        <v>0</v>
      </c>
      <c r="F255" t="s">
        <v>89</v>
      </c>
      <c r="G255" s="5">
        <v>1869000</v>
      </c>
      <c r="H255" s="5">
        <v>1869000</v>
      </c>
      <c r="I255" s="6">
        <v>0</v>
      </c>
      <c r="J255" t="s">
        <v>90</v>
      </c>
      <c r="K255" t="s">
        <v>106</v>
      </c>
    </row>
    <row r="256" spans="1:11" x14ac:dyDescent="0.25">
      <c r="A256">
        <v>1</v>
      </c>
      <c r="B256" t="s">
        <v>110</v>
      </c>
      <c r="C256" s="4">
        <v>80.428571428571402</v>
      </c>
      <c r="D256" s="4">
        <v>90.428571428571402</v>
      </c>
      <c r="E256" s="4">
        <v>10</v>
      </c>
      <c r="F256" t="s">
        <v>96</v>
      </c>
      <c r="G256" s="5">
        <v>1181000</v>
      </c>
      <c r="H256" s="5">
        <v>1181000</v>
      </c>
      <c r="I256" s="6">
        <v>0</v>
      </c>
      <c r="J256" t="s">
        <v>90</v>
      </c>
      <c r="K256" t="s">
        <v>100</v>
      </c>
    </row>
    <row r="257" spans="1:11" x14ac:dyDescent="0.25">
      <c r="A257">
        <v>1</v>
      </c>
      <c r="B257" t="s">
        <v>105</v>
      </c>
      <c r="C257" s="4">
        <v>96.285714285714292</v>
      </c>
      <c r="D257" s="4">
        <v>96.285714285714292</v>
      </c>
      <c r="E257" s="4">
        <v>0</v>
      </c>
      <c r="F257" t="s">
        <v>89</v>
      </c>
      <c r="G257" s="5">
        <v>599000</v>
      </c>
      <c r="H257" s="5">
        <v>1084190</v>
      </c>
      <c r="I257" s="6">
        <v>0.81</v>
      </c>
      <c r="J257" t="s">
        <v>97</v>
      </c>
      <c r="K257" t="s">
        <v>91</v>
      </c>
    </row>
    <row r="258" spans="1:11" x14ac:dyDescent="0.25">
      <c r="A258">
        <v>1</v>
      </c>
      <c r="B258" t="s">
        <v>88</v>
      </c>
      <c r="C258" s="4">
        <v>47.857142857142854</v>
      </c>
      <c r="D258" s="4">
        <v>47.857142857142854</v>
      </c>
      <c r="E258" s="4">
        <v>0</v>
      </c>
      <c r="F258" t="s">
        <v>89</v>
      </c>
      <c r="G258" s="5">
        <v>180000</v>
      </c>
      <c r="H258" s="5">
        <v>253800</v>
      </c>
      <c r="I258" s="6">
        <v>0.41</v>
      </c>
      <c r="J258" t="s">
        <v>97</v>
      </c>
      <c r="K258" t="s">
        <v>93</v>
      </c>
    </row>
    <row r="259" spans="1:11" x14ac:dyDescent="0.25">
      <c r="A259">
        <v>1</v>
      </c>
      <c r="B259" t="s">
        <v>95</v>
      </c>
      <c r="C259" s="4">
        <v>82.857142857142861</v>
      </c>
      <c r="D259" s="4">
        <v>82.285714285714292</v>
      </c>
      <c r="E259" s="4">
        <v>-0.5714285714285694</v>
      </c>
      <c r="F259" t="s">
        <v>89</v>
      </c>
      <c r="G259" s="5">
        <v>1070000</v>
      </c>
      <c r="H259" s="5">
        <v>1070000</v>
      </c>
      <c r="I259" s="6">
        <v>0</v>
      </c>
      <c r="J259" t="s">
        <v>90</v>
      </c>
      <c r="K259" t="s">
        <v>106</v>
      </c>
    </row>
    <row r="260" spans="1:11" x14ac:dyDescent="0.25">
      <c r="A260">
        <v>1</v>
      </c>
      <c r="B260" t="s">
        <v>109</v>
      </c>
      <c r="C260" s="4">
        <v>36.428571428571431</v>
      </c>
      <c r="D260" s="4">
        <v>36.428571428571431</v>
      </c>
      <c r="E260" s="4">
        <v>0</v>
      </c>
      <c r="F260" t="s">
        <v>89</v>
      </c>
      <c r="G260" s="5">
        <v>2034000</v>
      </c>
      <c r="H260" s="5">
        <v>2034000</v>
      </c>
      <c r="I260" s="6">
        <v>0</v>
      </c>
      <c r="J260" t="s">
        <v>90</v>
      </c>
      <c r="K260" t="s">
        <v>93</v>
      </c>
    </row>
    <row r="261" spans="1:11" x14ac:dyDescent="0.25">
      <c r="A261">
        <v>1</v>
      </c>
      <c r="B261" t="s">
        <v>102</v>
      </c>
      <c r="C261" s="4">
        <v>60.571428571428569</v>
      </c>
      <c r="D261" s="4">
        <v>60.571428571428569</v>
      </c>
      <c r="E261" s="4">
        <v>0</v>
      </c>
      <c r="F261" t="s">
        <v>89</v>
      </c>
      <c r="G261" s="5">
        <v>647000</v>
      </c>
      <c r="H261" s="5">
        <v>647000</v>
      </c>
      <c r="I261" s="6">
        <v>0</v>
      </c>
      <c r="J261" t="s">
        <v>90</v>
      </c>
      <c r="K261" t="s">
        <v>98</v>
      </c>
    </row>
    <row r="262" spans="1:11" x14ac:dyDescent="0.25">
      <c r="A262">
        <v>1</v>
      </c>
      <c r="B262" t="s">
        <v>105</v>
      </c>
      <c r="C262" s="4">
        <v>56</v>
      </c>
      <c r="D262" s="4">
        <v>56</v>
      </c>
      <c r="E262" s="4">
        <v>0</v>
      </c>
      <c r="F262" t="s">
        <v>89</v>
      </c>
      <c r="G262" s="5">
        <v>1072000</v>
      </c>
      <c r="H262" s="5">
        <v>1072000</v>
      </c>
      <c r="I262" s="6">
        <v>0</v>
      </c>
      <c r="J262" t="s">
        <v>90</v>
      </c>
      <c r="K262" t="s">
        <v>106</v>
      </c>
    </row>
    <row r="263" spans="1:11" x14ac:dyDescent="0.25">
      <c r="A263">
        <v>1</v>
      </c>
      <c r="B263" t="s">
        <v>110</v>
      </c>
      <c r="C263" s="4">
        <v>100.71428571428571</v>
      </c>
      <c r="D263" s="4">
        <v>100.71428571428571</v>
      </c>
      <c r="E263" s="4">
        <v>0</v>
      </c>
      <c r="F263" t="s">
        <v>89</v>
      </c>
      <c r="G263" s="5">
        <v>463000</v>
      </c>
      <c r="H263" s="5">
        <v>463000</v>
      </c>
      <c r="I263" s="6">
        <v>0</v>
      </c>
      <c r="J263" t="s">
        <v>90</v>
      </c>
      <c r="K263" t="s">
        <v>106</v>
      </c>
    </row>
    <row r="264" spans="1:11" x14ac:dyDescent="0.25">
      <c r="A264">
        <v>1</v>
      </c>
      <c r="B264" t="s">
        <v>108</v>
      </c>
      <c r="C264" s="4">
        <v>71.142857142857139</v>
      </c>
      <c r="D264" s="4">
        <v>81.571428571428569</v>
      </c>
      <c r="E264" s="4">
        <v>10.428571428571431</v>
      </c>
      <c r="F264" t="s">
        <v>96</v>
      </c>
      <c r="G264" s="5">
        <v>144000</v>
      </c>
      <c r="H264" s="5">
        <v>144000</v>
      </c>
      <c r="I264" s="6">
        <v>0</v>
      </c>
      <c r="J264" t="s">
        <v>90</v>
      </c>
      <c r="K264" t="s">
        <v>106</v>
      </c>
    </row>
    <row r="265" spans="1:11" x14ac:dyDescent="0.25">
      <c r="A265">
        <v>1</v>
      </c>
      <c r="B265" t="s">
        <v>109</v>
      </c>
      <c r="C265" s="4">
        <v>60</v>
      </c>
      <c r="D265" s="4">
        <v>60</v>
      </c>
      <c r="E265" s="4">
        <v>0</v>
      </c>
      <c r="F265" t="s">
        <v>89</v>
      </c>
      <c r="G265" s="5">
        <v>668000</v>
      </c>
      <c r="H265" s="5">
        <v>668000</v>
      </c>
      <c r="I265" s="6">
        <v>0</v>
      </c>
      <c r="J265" t="s">
        <v>90</v>
      </c>
      <c r="K265" t="s">
        <v>98</v>
      </c>
    </row>
    <row r="266" spans="1:11" x14ac:dyDescent="0.25">
      <c r="A266">
        <v>1</v>
      </c>
      <c r="B266" t="s">
        <v>94</v>
      </c>
      <c r="C266" s="4">
        <v>41.428571428571431</v>
      </c>
      <c r="D266" s="4">
        <v>41.428571428571431</v>
      </c>
      <c r="E266" s="4">
        <v>0</v>
      </c>
      <c r="F266" t="s">
        <v>89</v>
      </c>
      <c r="G266" s="5">
        <v>128000</v>
      </c>
      <c r="H266" s="5">
        <v>128000</v>
      </c>
      <c r="I266" s="6">
        <v>0</v>
      </c>
      <c r="J266" t="s">
        <v>90</v>
      </c>
      <c r="K266" t="s">
        <v>93</v>
      </c>
    </row>
    <row r="267" spans="1:11" x14ac:dyDescent="0.25">
      <c r="A267">
        <v>1</v>
      </c>
      <c r="B267" t="s">
        <v>99</v>
      </c>
      <c r="C267" s="4">
        <v>106.57142857142857</v>
      </c>
      <c r="D267" s="4">
        <v>106.57142857142857</v>
      </c>
      <c r="E267" s="4">
        <v>0</v>
      </c>
      <c r="F267" t="s">
        <v>89</v>
      </c>
      <c r="G267" s="5">
        <v>566000</v>
      </c>
      <c r="H267" s="5">
        <v>566000</v>
      </c>
      <c r="I267" s="6">
        <v>0</v>
      </c>
      <c r="J267" t="s">
        <v>90</v>
      </c>
      <c r="K267" t="s">
        <v>93</v>
      </c>
    </row>
    <row r="268" spans="1:11" x14ac:dyDescent="0.25">
      <c r="A268">
        <v>1</v>
      </c>
      <c r="B268" t="s">
        <v>95</v>
      </c>
      <c r="C268" s="4">
        <v>45</v>
      </c>
      <c r="D268" s="4">
        <v>45</v>
      </c>
      <c r="E268" s="4">
        <v>0</v>
      </c>
      <c r="F268" t="s">
        <v>89</v>
      </c>
      <c r="G268" s="5">
        <v>1934000</v>
      </c>
      <c r="H268" s="5">
        <v>1934000</v>
      </c>
      <c r="I268" s="6">
        <v>0</v>
      </c>
      <c r="J268" t="s">
        <v>90</v>
      </c>
      <c r="K268" t="s">
        <v>106</v>
      </c>
    </row>
    <row r="269" spans="1:11" x14ac:dyDescent="0.25">
      <c r="A269">
        <v>1</v>
      </c>
      <c r="B269" t="s">
        <v>101</v>
      </c>
      <c r="C269" s="4">
        <v>78.142857142857139</v>
      </c>
      <c r="D269" s="4">
        <v>78.142857142857139</v>
      </c>
      <c r="E269" s="4">
        <v>0</v>
      </c>
      <c r="F269" t="s">
        <v>89</v>
      </c>
      <c r="G269" s="5">
        <v>928000</v>
      </c>
      <c r="H269" s="5">
        <v>928000</v>
      </c>
      <c r="I269" s="6">
        <v>0</v>
      </c>
      <c r="J269" t="s">
        <v>90</v>
      </c>
      <c r="K269" t="s">
        <v>100</v>
      </c>
    </row>
    <row r="270" spans="1:11" x14ac:dyDescent="0.25">
      <c r="A270">
        <v>1</v>
      </c>
      <c r="B270" t="s">
        <v>101</v>
      </c>
      <c r="C270" s="4">
        <v>58</v>
      </c>
      <c r="D270" s="4">
        <v>62</v>
      </c>
      <c r="E270" s="4">
        <v>4</v>
      </c>
      <c r="F270" t="s">
        <v>96</v>
      </c>
      <c r="G270" s="5">
        <v>310000</v>
      </c>
      <c r="H270" s="5">
        <v>310000</v>
      </c>
      <c r="I270" s="6">
        <v>0</v>
      </c>
      <c r="J270" t="s">
        <v>90</v>
      </c>
      <c r="K270" t="s">
        <v>98</v>
      </c>
    </row>
    <row r="271" spans="1:11" x14ac:dyDescent="0.25">
      <c r="A271">
        <v>1</v>
      </c>
      <c r="B271" t="s">
        <v>88</v>
      </c>
      <c r="C271" s="4">
        <v>95.857142857142861</v>
      </c>
      <c r="D271" s="4">
        <v>120.57142857142857</v>
      </c>
      <c r="E271" s="4">
        <v>24.714285714285708</v>
      </c>
      <c r="F271" t="s">
        <v>96</v>
      </c>
      <c r="G271" s="5">
        <v>2356000</v>
      </c>
      <c r="H271" s="5">
        <v>2356000</v>
      </c>
      <c r="I271" s="6">
        <v>0</v>
      </c>
      <c r="J271" t="s">
        <v>90</v>
      </c>
      <c r="K271" t="s">
        <v>100</v>
      </c>
    </row>
    <row r="272" spans="1:11" x14ac:dyDescent="0.25">
      <c r="A272">
        <v>1</v>
      </c>
      <c r="B272" t="s">
        <v>103</v>
      </c>
      <c r="C272" s="4">
        <v>59.428571428571431</v>
      </c>
      <c r="D272" s="4">
        <v>59.428571428571431</v>
      </c>
      <c r="E272" s="4">
        <v>0</v>
      </c>
      <c r="F272" t="s">
        <v>89</v>
      </c>
      <c r="G272" s="5">
        <v>258000</v>
      </c>
      <c r="H272" s="5">
        <v>258000</v>
      </c>
      <c r="I272" s="6">
        <v>0</v>
      </c>
      <c r="J272" t="s">
        <v>90</v>
      </c>
      <c r="K272" t="s">
        <v>100</v>
      </c>
    </row>
    <row r="273" spans="1:11" x14ac:dyDescent="0.25">
      <c r="A273">
        <v>1</v>
      </c>
      <c r="B273" t="s">
        <v>107</v>
      </c>
      <c r="C273" s="4">
        <v>72.142857142857139</v>
      </c>
      <c r="D273" s="4">
        <v>93</v>
      </c>
      <c r="E273" s="4">
        <v>20.857142857142861</v>
      </c>
      <c r="F273" t="s">
        <v>96</v>
      </c>
      <c r="G273" s="5">
        <v>505000</v>
      </c>
      <c r="H273" s="5">
        <v>707000</v>
      </c>
      <c r="I273" s="6">
        <v>0.4</v>
      </c>
      <c r="J273" t="s">
        <v>97</v>
      </c>
      <c r="K273" t="s">
        <v>98</v>
      </c>
    </row>
    <row r="274" spans="1:11" x14ac:dyDescent="0.25">
      <c r="A274">
        <v>1</v>
      </c>
      <c r="B274" t="s">
        <v>95</v>
      </c>
      <c r="C274" s="4">
        <v>99.285714285714292</v>
      </c>
      <c r="D274" s="4">
        <v>99.285714285714292</v>
      </c>
      <c r="E274" s="4">
        <v>0</v>
      </c>
      <c r="F274" t="s">
        <v>89</v>
      </c>
      <c r="G274" s="5">
        <v>1285000</v>
      </c>
      <c r="H274" s="5">
        <v>1285000</v>
      </c>
      <c r="I274" s="6">
        <v>0</v>
      </c>
      <c r="J274" t="s">
        <v>90</v>
      </c>
      <c r="K274" t="s">
        <v>91</v>
      </c>
    </row>
    <row r="275" spans="1:11" x14ac:dyDescent="0.25">
      <c r="A275">
        <v>1</v>
      </c>
      <c r="B275" t="s">
        <v>105</v>
      </c>
      <c r="C275" s="4">
        <v>64.142857142857139</v>
      </c>
      <c r="D275" s="4">
        <v>66</v>
      </c>
      <c r="E275" s="4">
        <v>1.8571428571428612</v>
      </c>
      <c r="F275" t="s">
        <v>89</v>
      </c>
      <c r="G275" s="5">
        <v>1183000</v>
      </c>
      <c r="H275" s="5">
        <v>1183000</v>
      </c>
      <c r="I275" s="6">
        <v>0</v>
      </c>
      <c r="J275" t="s">
        <v>90</v>
      </c>
      <c r="K275" t="s">
        <v>100</v>
      </c>
    </row>
    <row r="276" spans="1:11" x14ac:dyDescent="0.25">
      <c r="A276">
        <v>1</v>
      </c>
      <c r="B276" t="s">
        <v>104</v>
      </c>
      <c r="C276" s="4">
        <v>47.285714285714285</v>
      </c>
      <c r="D276" s="4">
        <v>47.285714285714285</v>
      </c>
      <c r="E276" s="4">
        <v>0</v>
      </c>
      <c r="F276" t="s">
        <v>89</v>
      </c>
      <c r="G276" s="5">
        <v>1239000</v>
      </c>
      <c r="H276" s="5">
        <v>1239000</v>
      </c>
      <c r="I276" s="6">
        <v>0</v>
      </c>
      <c r="J276" t="s">
        <v>90</v>
      </c>
      <c r="K276" t="s">
        <v>106</v>
      </c>
    </row>
    <row r="277" spans="1:11" x14ac:dyDescent="0.25">
      <c r="A277">
        <v>1</v>
      </c>
      <c r="B277" t="s">
        <v>108</v>
      </c>
      <c r="C277" s="4">
        <v>68.428571428571431</v>
      </c>
      <c r="D277" s="4">
        <v>68.428571428571431</v>
      </c>
      <c r="E277" s="4">
        <v>0</v>
      </c>
      <c r="F277" t="s">
        <v>89</v>
      </c>
      <c r="G277" s="5">
        <v>398000</v>
      </c>
      <c r="H277" s="5">
        <v>398000</v>
      </c>
      <c r="I277" s="6">
        <v>0</v>
      </c>
      <c r="J277" t="s">
        <v>90</v>
      </c>
      <c r="K277" t="s">
        <v>106</v>
      </c>
    </row>
    <row r="278" spans="1:11" x14ac:dyDescent="0.25">
      <c r="A278">
        <v>1</v>
      </c>
      <c r="B278" t="s">
        <v>101</v>
      </c>
      <c r="C278" s="4">
        <v>48.571428571428569</v>
      </c>
      <c r="D278" s="4">
        <v>48.571428571428569</v>
      </c>
      <c r="E278" s="4">
        <v>0</v>
      </c>
      <c r="F278" t="s">
        <v>89</v>
      </c>
      <c r="G278" s="5">
        <v>149000</v>
      </c>
      <c r="H278" s="5">
        <v>149000</v>
      </c>
      <c r="I278" s="6">
        <v>0</v>
      </c>
      <c r="J278" t="s">
        <v>90</v>
      </c>
      <c r="K278" t="s">
        <v>100</v>
      </c>
    </row>
    <row r="279" spans="1:11" x14ac:dyDescent="0.25">
      <c r="A279">
        <v>1</v>
      </c>
      <c r="B279" t="s">
        <v>92</v>
      </c>
      <c r="C279" s="4">
        <v>41.571428571428569</v>
      </c>
      <c r="D279" s="4">
        <v>41.571428571428569</v>
      </c>
      <c r="E279" s="4">
        <v>0</v>
      </c>
      <c r="F279" t="s">
        <v>89</v>
      </c>
      <c r="G279" s="5">
        <v>1964000</v>
      </c>
      <c r="H279" s="5">
        <v>1964000</v>
      </c>
      <c r="I279" s="6">
        <v>0</v>
      </c>
      <c r="J279" t="s">
        <v>90</v>
      </c>
      <c r="K279" t="s">
        <v>106</v>
      </c>
    </row>
    <row r="280" spans="1:11" x14ac:dyDescent="0.25">
      <c r="A280">
        <v>1</v>
      </c>
      <c r="B280" t="s">
        <v>109</v>
      </c>
      <c r="C280" s="4">
        <v>90.428571428571431</v>
      </c>
      <c r="D280" s="4">
        <v>90.428571428571431</v>
      </c>
      <c r="E280" s="4">
        <v>0</v>
      </c>
      <c r="F280" t="s">
        <v>89</v>
      </c>
      <c r="G280" s="5">
        <v>2295000</v>
      </c>
      <c r="H280" s="5">
        <v>2295000</v>
      </c>
      <c r="I280" s="6">
        <v>0</v>
      </c>
      <c r="J280" t="s">
        <v>90</v>
      </c>
      <c r="K280" t="s">
        <v>93</v>
      </c>
    </row>
    <row r="281" spans="1:11" x14ac:dyDescent="0.25">
      <c r="A281">
        <v>1</v>
      </c>
      <c r="B281" t="s">
        <v>104</v>
      </c>
      <c r="C281" s="4">
        <v>87</v>
      </c>
      <c r="D281" s="4">
        <v>103.57142857142857</v>
      </c>
      <c r="E281" s="4">
        <v>16.571428571428569</v>
      </c>
      <c r="F281" t="s">
        <v>96</v>
      </c>
      <c r="G281" s="5">
        <v>398000</v>
      </c>
      <c r="H281" s="5">
        <v>398000</v>
      </c>
      <c r="I281" s="6">
        <v>0</v>
      </c>
      <c r="J281" t="s">
        <v>90</v>
      </c>
      <c r="K281" t="s">
        <v>106</v>
      </c>
    </row>
    <row r="282" spans="1:11" x14ac:dyDescent="0.25">
      <c r="A282">
        <v>1</v>
      </c>
      <c r="B282" t="s">
        <v>108</v>
      </c>
      <c r="C282" s="4">
        <v>66.428571428571431</v>
      </c>
      <c r="D282" s="4">
        <v>66.428571428571431</v>
      </c>
      <c r="E282" s="4">
        <v>0</v>
      </c>
      <c r="F282" t="s">
        <v>89</v>
      </c>
      <c r="G282" s="5">
        <v>357000</v>
      </c>
      <c r="H282" s="5">
        <v>357000</v>
      </c>
      <c r="I282" s="6">
        <v>0</v>
      </c>
      <c r="J282" t="s">
        <v>90</v>
      </c>
      <c r="K282" t="s">
        <v>93</v>
      </c>
    </row>
    <row r="283" spans="1:11" x14ac:dyDescent="0.25">
      <c r="A283">
        <v>1</v>
      </c>
      <c r="B283" t="s">
        <v>95</v>
      </c>
      <c r="C283" s="4">
        <v>68.571428571428569</v>
      </c>
      <c r="D283" s="4">
        <v>68.571428571428569</v>
      </c>
      <c r="E283" s="4">
        <v>0</v>
      </c>
      <c r="F283" t="s">
        <v>89</v>
      </c>
      <c r="G283" s="5">
        <v>1861000</v>
      </c>
      <c r="H283" s="5">
        <v>1861000</v>
      </c>
      <c r="I283" s="6">
        <v>0</v>
      </c>
      <c r="J283" t="s">
        <v>90</v>
      </c>
      <c r="K283" t="s">
        <v>98</v>
      </c>
    </row>
    <row r="284" spans="1:11" x14ac:dyDescent="0.25">
      <c r="A284">
        <v>1</v>
      </c>
      <c r="B284" t="s">
        <v>94</v>
      </c>
      <c r="C284" s="4">
        <v>44.714285714285715</v>
      </c>
      <c r="D284" s="4">
        <v>44.714285714285715</v>
      </c>
      <c r="E284" s="4">
        <v>0</v>
      </c>
      <c r="F284" t="s">
        <v>89</v>
      </c>
      <c r="G284" s="5">
        <v>813000</v>
      </c>
      <c r="H284" s="5">
        <v>813000</v>
      </c>
      <c r="I284" s="6">
        <v>0</v>
      </c>
      <c r="J284" t="s">
        <v>90</v>
      </c>
      <c r="K284" t="s">
        <v>91</v>
      </c>
    </row>
    <row r="285" spans="1:11" x14ac:dyDescent="0.25">
      <c r="A285">
        <v>1</v>
      </c>
      <c r="B285" t="s">
        <v>95</v>
      </c>
      <c r="C285" s="4">
        <v>76.142857142857139</v>
      </c>
      <c r="D285" s="4">
        <v>76.142857142857139</v>
      </c>
      <c r="E285" s="4">
        <v>0</v>
      </c>
      <c r="F285" t="s">
        <v>89</v>
      </c>
      <c r="G285" s="5">
        <v>1322000</v>
      </c>
      <c r="H285" s="5">
        <v>1322000</v>
      </c>
      <c r="I285" s="6">
        <v>0</v>
      </c>
      <c r="J285" t="s">
        <v>90</v>
      </c>
      <c r="K285" t="s">
        <v>106</v>
      </c>
    </row>
    <row r="286" spans="1:11" x14ac:dyDescent="0.25">
      <c r="A286">
        <v>1</v>
      </c>
      <c r="B286" t="s">
        <v>88</v>
      </c>
      <c r="C286" s="4">
        <v>53.428571428571431</v>
      </c>
      <c r="D286" s="4">
        <v>53.428571428571431</v>
      </c>
      <c r="E286" s="4">
        <v>0</v>
      </c>
      <c r="F286" t="s">
        <v>89</v>
      </c>
      <c r="G286" s="5">
        <v>1672000</v>
      </c>
      <c r="H286" s="5">
        <v>1672000</v>
      </c>
      <c r="I286" s="6">
        <v>0</v>
      </c>
      <c r="J286" t="s">
        <v>90</v>
      </c>
      <c r="K286" t="s">
        <v>93</v>
      </c>
    </row>
    <row r="287" spans="1:11" x14ac:dyDescent="0.25">
      <c r="A287">
        <v>1</v>
      </c>
      <c r="B287" t="s">
        <v>109</v>
      </c>
      <c r="C287" s="4">
        <v>57.571428571428569</v>
      </c>
      <c r="D287" s="4">
        <v>57.571428571428569</v>
      </c>
      <c r="E287" s="4">
        <v>0</v>
      </c>
      <c r="F287" t="s">
        <v>89</v>
      </c>
      <c r="G287" s="5">
        <v>996000</v>
      </c>
      <c r="H287" s="5">
        <v>996000</v>
      </c>
      <c r="I287" s="6">
        <v>0</v>
      </c>
      <c r="J287" t="s">
        <v>90</v>
      </c>
      <c r="K287" t="s">
        <v>98</v>
      </c>
    </row>
    <row r="288" spans="1:11" x14ac:dyDescent="0.25">
      <c r="A288">
        <v>1</v>
      </c>
      <c r="B288" t="s">
        <v>110</v>
      </c>
      <c r="C288" s="4">
        <v>84.571428571428569</v>
      </c>
      <c r="D288" s="4">
        <v>102.57142857142857</v>
      </c>
      <c r="E288" s="4">
        <v>18</v>
      </c>
      <c r="F288" t="s">
        <v>96</v>
      </c>
      <c r="G288" s="5">
        <v>764000</v>
      </c>
      <c r="H288" s="5">
        <v>764000</v>
      </c>
      <c r="I288" s="6">
        <v>0</v>
      </c>
      <c r="J288" t="s">
        <v>90</v>
      </c>
      <c r="K288" t="s">
        <v>93</v>
      </c>
    </row>
    <row r="289" spans="1:11" x14ac:dyDescent="0.25">
      <c r="A289">
        <v>1</v>
      </c>
      <c r="B289" t="s">
        <v>111</v>
      </c>
      <c r="C289" s="4">
        <v>58.142857142857146</v>
      </c>
      <c r="D289" s="4">
        <v>58.142857142857146</v>
      </c>
      <c r="E289" s="4">
        <v>0</v>
      </c>
      <c r="F289" t="s">
        <v>89</v>
      </c>
      <c r="G289" s="5">
        <v>1024000</v>
      </c>
      <c r="H289" s="5">
        <v>1024000</v>
      </c>
      <c r="I289" s="6">
        <v>0</v>
      </c>
      <c r="J289" t="s">
        <v>90</v>
      </c>
      <c r="K289" t="s">
        <v>91</v>
      </c>
    </row>
    <row r="290" spans="1:11" x14ac:dyDescent="0.25">
      <c r="A290">
        <v>1</v>
      </c>
      <c r="B290" t="s">
        <v>104</v>
      </c>
      <c r="C290" s="4">
        <v>38.857142857142854</v>
      </c>
      <c r="D290" s="4">
        <v>38.857142857142854</v>
      </c>
      <c r="E290" s="4">
        <v>0</v>
      </c>
      <c r="F290" t="s">
        <v>89</v>
      </c>
      <c r="G290" s="5">
        <v>2012000</v>
      </c>
      <c r="H290" s="5">
        <v>3038120</v>
      </c>
      <c r="I290" s="6">
        <v>0.51</v>
      </c>
      <c r="J290" t="s">
        <v>97</v>
      </c>
      <c r="K290" t="s">
        <v>106</v>
      </c>
    </row>
    <row r="291" spans="1:11" x14ac:dyDescent="0.25">
      <c r="A291">
        <v>1</v>
      </c>
      <c r="B291" t="s">
        <v>101</v>
      </c>
      <c r="C291" s="4">
        <v>85.714285714285708</v>
      </c>
      <c r="D291" s="4">
        <v>85.714285714285708</v>
      </c>
      <c r="E291" s="4">
        <v>0</v>
      </c>
      <c r="F291" t="s">
        <v>89</v>
      </c>
      <c r="G291" s="5">
        <v>2490000</v>
      </c>
      <c r="H291" s="5">
        <v>2490000</v>
      </c>
      <c r="I291" s="6">
        <v>0</v>
      </c>
      <c r="J291" t="s">
        <v>90</v>
      </c>
      <c r="K291" t="s">
        <v>100</v>
      </c>
    </row>
    <row r="292" spans="1:11" x14ac:dyDescent="0.25">
      <c r="A292">
        <v>1</v>
      </c>
      <c r="B292" t="s">
        <v>92</v>
      </c>
      <c r="C292" s="4">
        <v>31.857142857142858</v>
      </c>
      <c r="D292" s="4">
        <v>31.857142857142858</v>
      </c>
      <c r="E292" s="4">
        <v>0</v>
      </c>
      <c r="F292" t="s">
        <v>89</v>
      </c>
      <c r="G292" s="5">
        <v>1477000</v>
      </c>
      <c r="H292" s="5">
        <v>1772400</v>
      </c>
      <c r="I292" s="6">
        <v>0.2</v>
      </c>
      <c r="J292" t="s">
        <v>97</v>
      </c>
      <c r="K292" t="s">
        <v>106</v>
      </c>
    </row>
    <row r="293" spans="1:11" x14ac:dyDescent="0.25">
      <c r="A293">
        <v>1</v>
      </c>
      <c r="B293" t="s">
        <v>103</v>
      </c>
      <c r="C293" s="4">
        <v>60</v>
      </c>
      <c r="D293" s="4">
        <v>60</v>
      </c>
      <c r="E293" s="4">
        <v>0</v>
      </c>
      <c r="F293" t="s">
        <v>89</v>
      </c>
      <c r="G293" s="5">
        <v>372000</v>
      </c>
      <c r="H293" s="5">
        <v>457560</v>
      </c>
      <c r="I293" s="6">
        <v>0.23</v>
      </c>
      <c r="J293" t="s">
        <v>97</v>
      </c>
      <c r="K293" t="s">
        <v>93</v>
      </c>
    </row>
    <row r="294" spans="1:11" x14ac:dyDescent="0.25">
      <c r="A294">
        <v>1</v>
      </c>
      <c r="B294" t="s">
        <v>111</v>
      </c>
      <c r="C294" s="4">
        <v>32</v>
      </c>
      <c r="D294" s="4">
        <v>32</v>
      </c>
      <c r="E294" s="4">
        <v>0</v>
      </c>
      <c r="F294" t="s">
        <v>89</v>
      </c>
      <c r="G294" s="5">
        <v>690000</v>
      </c>
      <c r="H294" s="5">
        <v>855600</v>
      </c>
      <c r="I294" s="6">
        <v>0.24</v>
      </c>
      <c r="J294" t="s">
        <v>97</v>
      </c>
      <c r="K294" t="s">
        <v>106</v>
      </c>
    </row>
    <row r="295" spans="1:11" x14ac:dyDescent="0.25">
      <c r="A295">
        <v>1</v>
      </c>
      <c r="B295" t="s">
        <v>101</v>
      </c>
      <c r="C295" s="4">
        <v>47.142857142857146</v>
      </c>
      <c r="D295" s="4">
        <v>47.142857142857146</v>
      </c>
      <c r="E295" s="4">
        <v>0</v>
      </c>
      <c r="F295" t="s">
        <v>89</v>
      </c>
      <c r="G295" s="5">
        <v>897000</v>
      </c>
      <c r="H295" s="5">
        <v>897000</v>
      </c>
      <c r="I295" s="6">
        <v>0</v>
      </c>
      <c r="J295" t="s">
        <v>90</v>
      </c>
      <c r="K295" t="s">
        <v>100</v>
      </c>
    </row>
    <row r="296" spans="1:11" x14ac:dyDescent="0.25">
      <c r="A296">
        <v>1</v>
      </c>
      <c r="B296" t="s">
        <v>88</v>
      </c>
      <c r="C296" s="4">
        <v>55.428571428571431</v>
      </c>
      <c r="D296" s="4">
        <v>55.428571428571431</v>
      </c>
      <c r="E296" s="4">
        <v>0</v>
      </c>
      <c r="F296" t="s">
        <v>89</v>
      </c>
      <c r="G296" s="5">
        <v>743000</v>
      </c>
      <c r="H296" s="5">
        <v>1307680</v>
      </c>
      <c r="I296" s="6">
        <v>0.76</v>
      </c>
      <c r="J296" t="s">
        <v>97</v>
      </c>
      <c r="K296" t="s">
        <v>93</v>
      </c>
    </row>
    <row r="297" spans="1:11" x14ac:dyDescent="0.25">
      <c r="A297">
        <v>1</v>
      </c>
      <c r="B297" t="s">
        <v>104</v>
      </c>
      <c r="C297" s="4">
        <v>103.28571428571429</v>
      </c>
      <c r="D297" s="4">
        <v>103.28571428571429</v>
      </c>
      <c r="E297" s="4">
        <v>0</v>
      </c>
      <c r="F297" t="s">
        <v>89</v>
      </c>
      <c r="G297" s="5">
        <v>1990000</v>
      </c>
      <c r="H297" s="5">
        <v>1990000</v>
      </c>
      <c r="I297" s="6">
        <v>0</v>
      </c>
      <c r="J297" t="s">
        <v>90</v>
      </c>
      <c r="K297" t="s">
        <v>100</v>
      </c>
    </row>
    <row r="298" spans="1:11" x14ac:dyDescent="0.25">
      <c r="A298">
        <v>1</v>
      </c>
      <c r="B298" t="s">
        <v>101</v>
      </c>
      <c r="C298" s="4">
        <v>64.571428571428569</v>
      </c>
      <c r="D298" s="4">
        <v>64.571428571428569</v>
      </c>
      <c r="E298" s="4">
        <v>0</v>
      </c>
      <c r="F298" t="s">
        <v>89</v>
      </c>
      <c r="G298" s="5">
        <v>661000</v>
      </c>
      <c r="H298" s="5">
        <v>1097260</v>
      </c>
      <c r="I298" s="6">
        <v>0.66</v>
      </c>
      <c r="J298" t="s">
        <v>97</v>
      </c>
      <c r="K298" t="s">
        <v>91</v>
      </c>
    </row>
    <row r="299" spans="1:11" x14ac:dyDescent="0.25">
      <c r="A299">
        <v>1</v>
      </c>
      <c r="B299" t="s">
        <v>109</v>
      </c>
      <c r="C299" s="4">
        <v>106.14285714285714</v>
      </c>
      <c r="D299" s="4">
        <v>106.14285714285714</v>
      </c>
      <c r="E299" s="4">
        <v>0</v>
      </c>
      <c r="F299" t="s">
        <v>89</v>
      </c>
      <c r="G299" s="5">
        <v>379000</v>
      </c>
      <c r="H299" s="5">
        <v>379000</v>
      </c>
      <c r="I299" s="6">
        <v>0</v>
      </c>
      <c r="J299" t="s">
        <v>90</v>
      </c>
      <c r="K299" t="s">
        <v>91</v>
      </c>
    </row>
    <row r="300" spans="1:11" x14ac:dyDescent="0.25">
      <c r="A300">
        <v>1</v>
      </c>
      <c r="B300" t="s">
        <v>111</v>
      </c>
      <c r="C300" s="4">
        <v>52.571428571428569</v>
      </c>
      <c r="D300" s="4">
        <v>52.571428571428569</v>
      </c>
      <c r="E300" s="4">
        <v>0</v>
      </c>
      <c r="F300" t="s">
        <v>89</v>
      </c>
      <c r="G300" s="5">
        <v>1312000</v>
      </c>
      <c r="H300" s="5">
        <v>1312000</v>
      </c>
      <c r="I300" s="6">
        <v>0</v>
      </c>
      <c r="J300" t="s">
        <v>90</v>
      </c>
      <c r="K300" t="s">
        <v>91</v>
      </c>
    </row>
    <row r="301" spans="1:11" x14ac:dyDescent="0.25">
      <c r="A301">
        <v>1</v>
      </c>
      <c r="B301" t="s">
        <v>101</v>
      </c>
      <c r="C301" s="4">
        <v>73.428571428571431</v>
      </c>
      <c r="D301" s="4">
        <v>73.428571428571431</v>
      </c>
      <c r="E301" s="4">
        <v>0</v>
      </c>
      <c r="F301" t="s">
        <v>89</v>
      </c>
      <c r="G301" s="5">
        <v>480000</v>
      </c>
      <c r="H301" s="5">
        <v>480000</v>
      </c>
      <c r="I301" s="6">
        <v>0</v>
      </c>
      <c r="J301" t="s">
        <v>90</v>
      </c>
      <c r="K301" t="s">
        <v>106</v>
      </c>
    </row>
    <row r="302" spans="1:11" x14ac:dyDescent="0.25">
      <c r="A302">
        <v>1</v>
      </c>
      <c r="B302" t="s">
        <v>99</v>
      </c>
      <c r="C302" s="4">
        <v>83.571428571428569</v>
      </c>
      <c r="D302" s="4">
        <v>83.571428571428569</v>
      </c>
      <c r="E302" s="4">
        <v>0</v>
      </c>
      <c r="F302" t="s">
        <v>89</v>
      </c>
      <c r="G302" s="5">
        <v>2175000</v>
      </c>
      <c r="H302" s="5">
        <v>2175000</v>
      </c>
      <c r="I302" s="6">
        <v>0</v>
      </c>
      <c r="J302" t="s">
        <v>90</v>
      </c>
      <c r="K302" t="s">
        <v>98</v>
      </c>
    </row>
    <row r="303" spans="1:11" x14ac:dyDescent="0.25">
      <c r="A303">
        <v>1</v>
      </c>
      <c r="B303" t="s">
        <v>108</v>
      </c>
      <c r="C303" s="4">
        <v>55.714285714285715</v>
      </c>
      <c r="D303" s="4">
        <v>55.714285714285715</v>
      </c>
      <c r="E303" s="4">
        <v>0</v>
      </c>
      <c r="F303" t="s">
        <v>89</v>
      </c>
      <c r="G303" s="5">
        <v>1578000</v>
      </c>
      <c r="H303" s="5">
        <v>1578000</v>
      </c>
      <c r="I303" s="6">
        <v>0</v>
      </c>
      <c r="J303" t="s">
        <v>90</v>
      </c>
      <c r="K303" t="s">
        <v>100</v>
      </c>
    </row>
    <row r="304" spans="1:11" x14ac:dyDescent="0.25">
      <c r="A304">
        <v>1</v>
      </c>
      <c r="B304" t="s">
        <v>88</v>
      </c>
      <c r="C304" s="4">
        <v>57.857142857142854</v>
      </c>
      <c r="D304" s="4">
        <v>56.142857142857146</v>
      </c>
      <c r="E304" s="4">
        <v>-1.7142857142857082</v>
      </c>
      <c r="F304" t="s">
        <v>89</v>
      </c>
      <c r="G304" s="5">
        <v>415000</v>
      </c>
      <c r="H304" s="5">
        <v>415000</v>
      </c>
      <c r="I304" s="6">
        <v>0</v>
      </c>
      <c r="J304" t="s">
        <v>90</v>
      </c>
      <c r="K304" t="s">
        <v>91</v>
      </c>
    </row>
    <row r="305" spans="1:11" x14ac:dyDescent="0.25">
      <c r="A305">
        <v>1</v>
      </c>
      <c r="B305" t="s">
        <v>105</v>
      </c>
      <c r="C305" s="4">
        <v>69.571428571428569</v>
      </c>
      <c r="D305" s="4">
        <v>69.571428571428569</v>
      </c>
      <c r="E305" s="4">
        <v>0</v>
      </c>
      <c r="F305" t="s">
        <v>89</v>
      </c>
      <c r="G305" s="5">
        <v>1647000</v>
      </c>
      <c r="H305" s="5">
        <v>1647000</v>
      </c>
      <c r="I305" s="6">
        <v>0</v>
      </c>
      <c r="J305" t="s">
        <v>90</v>
      </c>
      <c r="K305" t="s">
        <v>93</v>
      </c>
    </row>
    <row r="306" spans="1:11" x14ac:dyDescent="0.25">
      <c r="A306">
        <v>1</v>
      </c>
      <c r="B306" t="s">
        <v>101</v>
      </c>
      <c r="C306" s="4">
        <v>92.857142857142861</v>
      </c>
      <c r="D306" s="4">
        <v>91.857142857142861</v>
      </c>
      <c r="E306" s="4">
        <v>-1</v>
      </c>
      <c r="F306" t="s">
        <v>89</v>
      </c>
      <c r="G306" s="5">
        <v>1454000</v>
      </c>
      <c r="H306" s="5">
        <v>2500880</v>
      </c>
      <c r="I306" s="6">
        <v>0.72</v>
      </c>
      <c r="J306" t="s">
        <v>97</v>
      </c>
      <c r="K306" t="s">
        <v>91</v>
      </c>
    </row>
    <row r="307" spans="1:11" x14ac:dyDescent="0.25">
      <c r="A307">
        <v>1</v>
      </c>
      <c r="B307" t="s">
        <v>95</v>
      </c>
      <c r="C307" s="4">
        <v>99.714285714285708</v>
      </c>
      <c r="D307" s="4">
        <v>99.714285714285708</v>
      </c>
      <c r="E307" s="4">
        <v>0</v>
      </c>
      <c r="F307" t="s">
        <v>89</v>
      </c>
      <c r="G307" s="5">
        <v>1153000</v>
      </c>
      <c r="H307" s="5">
        <v>1153000</v>
      </c>
      <c r="I307" s="6">
        <v>0</v>
      </c>
      <c r="J307" t="s">
        <v>90</v>
      </c>
      <c r="K307" t="s">
        <v>98</v>
      </c>
    </row>
    <row r="308" spans="1:11" x14ac:dyDescent="0.25">
      <c r="A308">
        <v>1</v>
      </c>
      <c r="B308" t="s">
        <v>104</v>
      </c>
      <c r="C308" s="4">
        <v>36.857142857142854</v>
      </c>
      <c r="D308" s="4">
        <v>36.857142857142854</v>
      </c>
      <c r="E308" s="4">
        <v>0</v>
      </c>
      <c r="F308" t="s">
        <v>89</v>
      </c>
      <c r="G308" s="5">
        <v>1488000</v>
      </c>
      <c r="H308" s="5">
        <v>1488000</v>
      </c>
      <c r="I308" s="6">
        <v>0</v>
      </c>
      <c r="J308" t="s">
        <v>90</v>
      </c>
      <c r="K308" t="s">
        <v>100</v>
      </c>
    </row>
    <row r="309" spans="1:11" x14ac:dyDescent="0.25">
      <c r="A309">
        <v>1</v>
      </c>
      <c r="B309" t="s">
        <v>101</v>
      </c>
      <c r="C309" s="4">
        <v>89.428571428571431</v>
      </c>
      <c r="D309" s="4">
        <v>89.428571428571431</v>
      </c>
      <c r="E309" s="4">
        <v>0</v>
      </c>
      <c r="F309" t="s">
        <v>89</v>
      </c>
      <c r="G309" s="5">
        <v>1070000</v>
      </c>
      <c r="H309" s="5">
        <v>1262600</v>
      </c>
      <c r="I309" s="6">
        <v>0.18</v>
      </c>
      <c r="J309" t="s">
        <v>97</v>
      </c>
      <c r="K309" t="s">
        <v>93</v>
      </c>
    </row>
    <row r="310" spans="1:11" x14ac:dyDescent="0.25">
      <c r="A310">
        <v>1</v>
      </c>
      <c r="B310" t="s">
        <v>99</v>
      </c>
      <c r="C310" s="4">
        <v>60.285714285714285</v>
      </c>
      <c r="D310" s="4">
        <v>60</v>
      </c>
      <c r="E310" s="4">
        <v>-0.2857142857142847</v>
      </c>
      <c r="F310" t="s">
        <v>89</v>
      </c>
      <c r="G310" s="5">
        <v>960000</v>
      </c>
      <c r="H310" s="5">
        <v>1862400</v>
      </c>
      <c r="I310" s="6">
        <v>0.94</v>
      </c>
      <c r="J310" t="s">
        <v>97</v>
      </c>
      <c r="K310" t="s">
        <v>106</v>
      </c>
    </row>
    <row r="311" spans="1:11" x14ac:dyDescent="0.25">
      <c r="A311">
        <v>1</v>
      </c>
      <c r="B311" t="s">
        <v>94</v>
      </c>
      <c r="C311" s="4">
        <v>46.571428571428569</v>
      </c>
      <c r="D311" s="4">
        <v>46.571428571428569</v>
      </c>
      <c r="E311" s="4">
        <v>0</v>
      </c>
      <c r="F311" t="s">
        <v>89</v>
      </c>
      <c r="G311" s="5">
        <v>1646000</v>
      </c>
      <c r="H311" s="5">
        <v>1646000</v>
      </c>
      <c r="I311" s="6">
        <v>0</v>
      </c>
      <c r="J311" t="s">
        <v>90</v>
      </c>
      <c r="K311" t="s">
        <v>106</v>
      </c>
    </row>
    <row r="312" spans="1:11" x14ac:dyDescent="0.25">
      <c r="A312">
        <v>1</v>
      </c>
      <c r="B312" t="s">
        <v>94</v>
      </c>
      <c r="C312" s="4">
        <v>48.714285714285715</v>
      </c>
      <c r="D312" s="4">
        <v>48.714285714285715</v>
      </c>
      <c r="E312" s="4">
        <v>0</v>
      </c>
      <c r="F312" t="s">
        <v>89</v>
      </c>
      <c r="G312" s="5">
        <v>1515000</v>
      </c>
      <c r="H312" s="5">
        <v>1515000</v>
      </c>
      <c r="I312" s="6">
        <v>0</v>
      </c>
      <c r="J312" t="s">
        <v>90</v>
      </c>
      <c r="K312" t="s">
        <v>100</v>
      </c>
    </row>
    <row r="313" spans="1:11" x14ac:dyDescent="0.25">
      <c r="A313">
        <v>1</v>
      </c>
      <c r="B313" t="s">
        <v>107</v>
      </c>
      <c r="C313" s="4">
        <v>97.142857142857139</v>
      </c>
      <c r="D313" s="4">
        <v>97.142857142857139</v>
      </c>
      <c r="E313" s="4">
        <v>0</v>
      </c>
      <c r="F313" t="s">
        <v>89</v>
      </c>
      <c r="G313" s="5">
        <v>720000</v>
      </c>
      <c r="H313" s="5">
        <v>720000</v>
      </c>
      <c r="I313" s="6">
        <v>0</v>
      </c>
      <c r="J313" t="s">
        <v>90</v>
      </c>
      <c r="K313" t="s">
        <v>91</v>
      </c>
    </row>
    <row r="314" spans="1:11" x14ac:dyDescent="0.25">
      <c r="A314">
        <v>1</v>
      </c>
      <c r="B314" t="s">
        <v>109</v>
      </c>
      <c r="C314" s="4">
        <v>57.857142857142854</v>
      </c>
      <c r="D314" s="4">
        <v>67.571428571428569</v>
      </c>
      <c r="E314" s="4">
        <v>9.7142857142857153</v>
      </c>
      <c r="F314" t="s">
        <v>96</v>
      </c>
      <c r="G314" s="5">
        <v>1375000</v>
      </c>
      <c r="H314" s="5">
        <v>1375000</v>
      </c>
      <c r="I314" s="6">
        <v>0</v>
      </c>
      <c r="J314" t="s">
        <v>90</v>
      </c>
      <c r="K314" t="s">
        <v>91</v>
      </c>
    </row>
    <row r="315" spans="1:11" x14ac:dyDescent="0.25">
      <c r="A315">
        <v>1</v>
      </c>
      <c r="B315" t="s">
        <v>104</v>
      </c>
      <c r="C315" s="4">
        <v>50.428571428571431</v>
      </c>
      <c r="D315" s="4">
        <v>50.428571428571431</v>
      </c>
      <c r="E315" s="4">
        <v>0</v>
      </c>
      <c r="F315" t="s">
        <v>89</v>
      </c>
      <c r="G315" s="5">
        <v>1381000</v>
      </c>
      <c r="H315" s="5">
        <v>1381000</v>
      </c>
      <c r="I315" s="6">
        <v>0</v>
      </c>
      <c r="J315" t="s">
        <v>90</v>
      </c>
      <c r="K315" t="s">
        <v>98</v>
      </c>
    </row>
    <row r="316" spans="1:11" x14ac:dyDescent="0.25">
      <c r="A316">
        <v>1</v>
      </c>
      <c r="B316" t="s">
        <v>109</v>
      </c>
      <c r="C316" s="4">
        <v>65.714285714285708</v>
      </c>
      <c r="D316" s="4">
        <v>82.714285714285708</v>
      </c>
      <c r="E316" s="4">
        <v>17</v>
      </c>
      <c r="F316" t="s">
        <v>96</v>
      </c>
      <c r="G316" s="5">
        <v>1665000</v>
      </c>
      <c r="H316" s="5">
        <v>2680650</v>
      </c>
      <c r="I316" s="6">
        <v>0.61</v>
      </c>
      <c r="J316" t="s">
        <v>97</v>
      </c>
      <c r="K316" t="s">
        <v>93</v>
      </c>
    </row>
    <row r="317" spans="1:11" x14ac:dyDescent="0.25">
      <c r="A317">
        <v>1</v>
      </c>
      <c r="B317" t="s">
        <v>104</v>
      </c>
      <c r="C317" s="4">
        <v>59.142857142857146</v>
      </c>
      <c r="D317" s="4">
        <v>59.142857142857146</v>
      </c>
      <c r="E317" s="4">
        <v>0</v>
      </c>
      <c r="F317" t="s">
        <v>89</v>
      </c>
      <c r="G317" s="5">
        <v>594000</v>
      </c>
      <c r="H317" s="5">
        <v>594000</v>
      </c>
      <c r="I317" s="6">
        <v>0</v>
      </c>
      <c r="J317" t="s">
        <v>90</v>
      </c>
      <c r="K317" t="s">
        <v>106</v>
      </c>
    </row>
    <row r="318" spans="1:11" x14ac:dyDescent="0.25">
      <c r="A318">
        <v>1</v>
      </c>
      <c r="B318" t="s">
        <v>105</v>
      </c>
      <c r="C318" s="4">
        <v>62.857142857142854</v>
      </c>
      <c r="D318" s="4">
        <v>62.857142857142854</v>
      </c>
      <c r="E318" s="4">
        <v>0</v>
      </c>
      <c r="F318" t="s">
        <v>89</v>
      </c>
      <c r="G318" s="5">
        <v>1474000</v>
      </c>
      <c r="H318" s="5">
        <v>1474000</v>
      </c>
      <c r="I318" s="6">
        <v>0</v>
      </c>
      <c r="J318" t="s">
        <v>90</v>
      </c>
      <c r="K318" t="s">
        <v>100</v>
      </c>
    </row>
    <row r="319" spans="1:11" x14ac:dyDescent="0.25">
      <c r="A319">
        <v>1</v>
      </c>
      <c r="B319" t="s">
        <v>92</v>
      </c>
      <c r="C319" s="4">
        <v>70.714285714285708</v>
      </c>
      <c r="D319" s="4">
        <v>70.714285714285708</v>
      </c>
      <c r="E319" s="4">
        <v>0</v>
      </c>
      <c r="F319" t="s">
        <v>89</v>
      </c>
      <c r="G319" s="5">
        <v>1741000</v>
      </c>
      <c r="H319" s="5">
        <v>1741000</v>
      </c>
      <c r="I319" s="6">
        <v>0</v>
      </c>
      <c r="J319" t="s">
        <v>90</v>
      </c>
      <c r="K319" t="s">
        <v>106</v>
      </c>
    </row>
    <row r="320" spans="1:11" x14ac:dyDescent="0.25">
      <c r="A320">
        <v>1</v>
      </c>
      <c r="B320" t="s">
        <v>95</v>
      </c>
      <c r="C320" s="4">
        <v>31.714285714285715</v>
      </c>
      <c r="D320" s="4">
        <v>31.714285714285715</v>
      </c>
      <c r="E320" s="4">
        <v>0</v>
      </c>
      <c r="F320" t="s">
        <v>89</v>
      </c>
      <c r="G320" s="5">
        <v>2113000</v>
      </c>
      <c r="H320" s="5">
        <v>2113000</v>
      </c>
      <c r="I320" s="6">
        <v>0</v>
      </c>
      <c r="J320" t="s">
        <v>90</v>
      </c>
      <c r="K320" t="s">
        <v>93</v>
      </c>
    </row>
    <row r="321" spans="1:11" x14ac:dyDescent="0.25">
      <c r="A321">
        <v>1</v>
      </c>
      <c r="B321" t="s">
        <v>95</v>
      </c>
      <c r="C321" s="4">
        <v>98.571428571428569</v>
      </c>
      <c r="D321" s="4">
        <v>103.42857142857143</v>
      </c>
      <c r="E321" s="4">
        <v>4.8571428571428612</v>
      </c>
      <c r="F321" t="s">
        <v>89</v>
      </c>
      <c r="G321" s="5">
        <v>1275000</v>
      </c>
      <c r="H321" s="5">
        <v>2307750</v>
      </c>
      <c r="I321" s="6">
        <v>0.81</v>
      </c>
      <c r="J321" t="s">
        <v>97</v>
      </c>
      <c r="K321" t="s">
        <v>106</v>
      </c>
    </row>
    <row r="322" spans="1:11" x14ac:dyDescent="0.25">
      <c r="A322">
        <v>1</v>
      </c>
      <c r="B322" t="s">
        <v>111</v>
      </c>
      <c r="C322" s="4">
        <v>78.571428571428569</v>
      </c>
      <c r="D322" s="4">
        <v>80</v>
      </c>
      <c r="E322" s="4">
        <v>1.4285714285714306</v>
      </c>
      <c r="F322" t="s">
        <v>89</v>
      </c>
      <c r="G322" s="5">
        <v>744000</v>
      </c>
      <c r="H322" s="5">
        <v>744000</v>
      </c>
      <c r="I322" s="6">
        <v>0</v>
      </c>
      <c r="J322" t="s">
        <v>90</v>
      </c>
      <c r="K322" t="s">
        <v>98</v>
      </c>
    </row>
    <row r="323" spans="1:11" x14ac:dyDescent="0.25">
      <c r="A323">
        <v>1</v>
      </c>
      <c r="B323" t="s">
        <v>88</v>
      </c>
      <c r="C323" s="4">
        <v>46.285714285714285</v>
      </c>
      <c r="D323" s="4">
        <v>46.285714285714285</v>
      </c>
      <c r="E323" s="4">
        <v>0</v>
      </c>
      <c r="F323" t="s">
        <v>89</v>
      </c>
      <c r="G323" s="5">
        <v>470000</v>
      </c>
      <c r="H323" s="5">
        <v>940000</v>
      </c>
      <c r="I323" s="6">
        <v>1</v>
      </c>
      <c r="J323" t="s">
        <v>97</v>
      </c>
      <c r="K323" t="s">
        <v>100</v>
      </c>
    </row>
    <row r="324" spans="1:11" x14ac:dyDescent="0.25">
      <c r="A324">
        <v>1</v>
      </c>
      <c r="B324" t="s">
        <v>105</v>
      </c>
      <c r="C324" s="4">
        <v>87.714285714285708</v>
      </c>
      <c r="D324" s="4">
        <v>113.14285714285714</v>
      </c>
      <c r="E324" s="4">
        <v>25.428571428571431</v>
      </c>
      <c r="F324" t="s">
        <v>96</v>
      </c>
      <c r="G324" s="5">
        <v>313000</v>
      </c>
      <c r="H324" s="5">
        <v>313000</v>
      </c>
      <c r="I324" s="6">
        <v>0</v>
      </c>
      <c r="J324" t="s">
        <v>90</v>
      </c>
      <c r="K324" t="s">
        <v>100</v>
      </c>
    </row>
    <row r="325" spans="1:11" x14ac:dyDescent="0.25">
      <c r="A325">
        <v>1</v>
      </c>
      <c r="B325" t="s">
        <v>95</v>
      </c>
      <c r="C325" s="4">
        <v>38.142857142857146</v>
      </c>
      <c r="D325" s="4">
        <v>38.142857142857146</v>
      </c>
      <c r="E325" s="4">
        <v>0</v>
      </c>
      <c r="F325" t="s">
        <v>89</v>
      </c>
      <c r="G325" s="5">
        <v>905000</v>
      </c>
      <c r="H325" s="5">
        <v>905000</v>
      </c>
      <c r="I325" s="6">
        <v>0</v>
      </c>
      <c r="J325" t="s">
        <v>90</v>
      </c>
      <c r="K325" t="s">
        <v>91</v>
      </c>
    </row>
    <row r="326" spans="1:11" x14ac:dyDescent="0.25">
      <c r="A326">
        <v>1</v>
      </c>
      <c r="B326" t="s">
        <v>103</v>
      </c>
      <c r="C326" s="4">
        <v>40.428571428571431</v>
      </c>
      <c r="D326" s="4">
        <v>40.428571428571431</v>
      </c>
      <c r="E326" s="4">
        <v>0</v>
      </c>
      <c r="F326" t="s">
        <v>89</v>
      </c>
      <c r="G326" s="5">
        <v>990000</v>
      </c>
      <c r="H326" s="5">
        <v>990000</v>
      </c>
      <c r="I326" s="6">
        <v>0</v>
      </c>
      <c r="J326" t="s">
        <v>90</v>
      </c>
      <c r="K326" t="s">
        <v>100</v>
      </c>
    </row>
    <row r="327" spans="1:11" x14ac:dyDescent="0.25">
      <c r="A327">
        <v>1</v>
      </c>
      <c r="B327" t="s">
        <v>101</v>
      </c>
      <c r="C327" s="4">
        <v>68</v>
      </c>
      <c r="D327" s="4">
        <v>68</v>
      </c>
      <c r="E327" s="4">
        <v>0</v>
      </c>
      <c r="F327" t="s">
        <v>89</v>
      </c>
      <c r="G327" s="5">
        <v>641000</v>
      </c>
      <c r="H327" s="5">
        <v>641000</v>
      </c>
      <c r="I327" s="6">
        <v>0</v>
      </c>
      <c r="J327" t="s">
        <v>90</v>
      </c>
      <c r="K327" t="s">
        <v>100</v>
      </c>
    </row>
    <row r="328" spans="1:11" x14ac:dyDescent="0.25">
      <c r="A328">
        <v>1</v>
      </c>
      <c r="B328" t="s">
        <v>101</v>
      </c>
      <c r="C328" s="4">
        <v>43.714285714285715</v>
      </c>
      <c r="D328" s="4">
        <v>62.142857142857146</v>
      </c>
      <c r="E328" s="4">
        <v>18.428571428571431</v>
      </c>
      <c r="F328" t="s">
        <v>96</v>
      </c>
      <c r="G328" s="5">
        <v>1676000</v>
      </c>
      <c r="H328" s="5">
        <v>1676000</v>
      </c>
      <c r="I328" s="6">
        <v>0</v>
      </c>
      <c r="J328" t="s">
        <v>90</v>
      </c>
      <c r="K328" t="s">
        <v>98</v>
      </c>
    </row>
    <row r="329" spans="1:11" x14ac:dyDescent="0.25">
      <c r="A329">
        <v>1</v>
      </c>
      <c r="B329" t="s">
        <v>104</v>
      </c>
      <c r="C329" s="4">
        <v>82.571428571428569</v>
      </c>
      <c r="D329" s="4">
        <v>82.571428571428569</v>
      </c>
      <c r="E329" s="4">
        <v>0</v>
      </c>
      <c r="F329" t="s">
        <v>89</v>
      </c>
      <c r="G329" s="5">
        <v>1622000</v>
      </c>
      <c r="H329" s="5">
        <v>1622000</v>
      </c>
      <c r="I329" s="6">
        <v>0</v>
      </c>
      <c r="J329" t="s">
        <v>90</v>
      </c>
      <c r="K329" t="s">
        <v>106</v>
      </c>
    </row>
    <row r="330" spans="1:11" x14ac:dyDescent="0.25">
      <c r="A330">
        <v>1</v>
      </c>
      <c r="B330" t="s">
        <v>103</v>
      </c>
      <c r="C330" s="4">
        <v>43.428571428571431</v>
      </c>
      <c r="D330" s="4">
        <v>49.571428571428569</v>
      </c>
      <c r="E330" s="4">
        <v>6.1428571428571388</v>
      </c>
      <c r="F330" t="s">
        <v>96</v>
      </c>
      <c r="G330" s="5">
        <v>669000</v>
      </c>
      <c r="H330" s="5">
        <v>669000</v>
      </c>
      <c r="I330" s="6">
        <v>0</v>
      </c>
      <c r="J330" t="s">
        <v>90</v>
      </c>
      <c r="K330" t="s">
        <v>100</v>
      </c>
    </row>
    <row r="331" spans="1:11" x14ac:dyDescent="0.25">
      <c r="A331">
        <v>1</v>
      </c>
      <c r="B331" t="s">
        <v>108</v>
      </c>
      <c r="C331" s="4">
        <v>55.857142857142854</v>
      </c>
      <c r="D331" s="4">
        <v>55.857142857142854</v>
      </c>
      <c r="E331" s="4">
        <v>0</v>
      </c>
      <c r="F331" t="s">
        <v>89</v>
      </c>
      <c r="G331" s="5">
        <v>223000</v>
      </c>
      <c r="H331" s="5">
        <v>223000</v>
      </c>
      <c r="I331" s="6">
        <v>0</v>
      </c>
      <c r="J331" t="s">
        <v>90</v>
      </c>
      <c r="K331" t="s">
        <v>91</v>
      </c>
    </row>
    <row r="332" spans="1:11" x14ac:dyDescent="0.25">
      <c r="A332">
        <v>1</v>
      </c>
      <c r="B332" t="s">
        <v>88</v>
      </c>
      <c r="C332" s="4">
        <v>66</v>
      </c>
      <c r="D332" s="4">
        <v>66</v>
      </c>
      <c r="E332" s="4">
        <v>0</v>
      </c>
      <c r="F332" t="s">
        <v>89</v>
      </c>
      <c r="G332" s="5">
        <v>1197000</v>
      </c>
      <c r="H332" s="5">
        <v>1304730</v>
      </c>
      <c r="I332" s="6">
        <v>0.09</v>
      </c>
      <c r="J332" t="s">
        <v>97</v>
      </c>
      <c r="K332" t="s">
        <v>91</v>
      </c>
    </row>
    <row r="333" spans="1:11" x14ac:dyDescent="0.25">
      <c r="A333">
        <v>1</v>
      </c>
      <c r="B333" t="s">
        <v>101</v>
      </c>
      <c r="C333" s="4">
        <v>78.857142857142861</v>
      </c>
      <c r="D333" s="4">
        <v>78.857142857142861</v>
      </c>
      <c r="E333" s="4">
        <v>0</v>
      </c>
      <c r="F333" t="s">
        <v>89</v>
      </c>
      <c r="G333" s="5">
        <v>1196000</v>
      </c>
      <c r="H333" s="5">
        <v>2380040</v>
      </c>
      <c r="I333" s="6">
        <v>0.99</v>
      </c>
      <c r="J333" t="s">
        <v>97</v>
      </c>
      <c r="K333" t="s">
        <v>100</v>
      </c>
    </row>
    <row r="334" spans="1:11" x14ac:dyDescent="0.25">
      <c r="A334">
        <v>1</v>
      </c>
      <c r="B334" t="s">
        <v>99</v>
      </c>
      <c r="C334" s="4">
        <v>83.142857142857139</v>
      </c>
      <c r="D334" s="4">
        <v>83.142857142857139</v>
      </c>
      <c r="E334" s="4">
        <v>0</v>
      </c>
      <c r="F334" t="s">
        <v>89</v>
      </c>
      <c r="G334" s="5">
        <v>1059000</v>
      </c>
      <c r="H334" s="5">
        <v>1059000</v>
      </c>
      <c r="I334" s="6">
        <v>0</v>
      </c>
      <c r="J334" t="s">
        <v>90</v>
      </c>
      <c r="K334" t="s">
        <v>93</v>
      </c>
    </row>
    <row r="335" spans="1:11" x14ac:dyDescent="0.25">
      <c r="A335">
        <v>1</v>
      </c>
      <c r="B335" t="s">
        <v>88</v>
      </c>
      <c r="C335" s="4">
        <v>59.714285714285715</v>
      </c>
      <c r="D335" s="4">
        <v>59.714285714285715</v>
      </c>
      <c r="E335" s="4">
        <v>0</v>
      </c>
      <c r="F335" t="s">
        <v>89</v>
      </c>
      <c r="G335" s="5">
        <v>523000</v>
      </c>
      <c r="H335" s="5">
        <v>523000</v>
      </c>
      <c r="I335" s="6">
        <v>0</v>
      </c>
      <c r="J335" t="s">
        <v>90</v>
      </c>
      <c r="K335" t="s">
        <v>98</v>
      </c>
    </row>
    <row r="336" spans="1:11" x14ac:dyDescent="0.25">
      <c r="A336">
        <v>1</v>
      </c>
      <c r="B336" t="s">
        <v>101</v>
      </c>
      <c r="C336" s="4">
        <v>90.285714285714292</v>
      </c>
      <c r="D336" s="4">
        <v>90.285714285714292</v>
      </c>
      <c r="E336" s="4">
        <v>0</v>
      </c>
      <c r="F336" t="s">
        <v>89</v>
      </c>
      <c r="G336" s="5">
        <v>1345000</v>
      </c>
      <c r="H336" s="5">
        <v>1345000</v>
      </c>
      <c r="I336" s="6">
        <v>0</v>
      </c>
      <c r="J336" t="s">
        <v>90</v>
      </c>
      <c r="K336" t="s">
        <v>93</v>
      </c>
    </row>
    <row r="337" spans="1:11" x14ac:dyDescent="0.25">
      <c r="A337">
        <v>1</v>
      </c>
      <c r="B337" t="s">
        <v>92</v>
      </c>
      <c r="C337" s="4">
        <v>94.428571428571431</v>
      </c>
      <c r="D337" s="4">
        <v>94.428571428571431</v>
      </c>
      <c r="E337" s="4">
        <v>0</v>
      </c>
      <c r="F337" t="s">
        <v>89</v>
      </c>
      <c r="G337" s="5">
        <v>2122000</v>
      </c>
      <c r="H337" s="5">
        <v>2122000</v>
      </c>
      <c r="I337" s="6">
        <v>0</v>
      </c>
      <c r="J337" t="s">
        <v>90</v>
      </c>
      <c r="K337" t="s">
        <v>106</v>
      </c>
    </row>
    <row r="338" spans="1:11" x14ac:dyDescent="0.25">
      <c r="A338">
        <v>1</v>
      </c>
      <c r="B338" t="s">
        <v>99</v>
      </c>
      <c r="C338" s="4">
        <v>84.857142857142861</v>
      </c>
      <c r="D338" s="4">
        <v>84.857142857142861</v>
      </c>
      <c r="E338" s="4">
        <v>0</v>
      </c>
      <c r="F338" t="s">
        <v>89</v>
      </c>
      <c r="G338" s="5">
        <v>1385000</v>
      </c>
      <c r="H338" s="5">
        <v>1385000</v>
      </c>
      <c r="I338" s="6">
        <v>0</v>
      </c>
      <c r="J338" t="s">
        <v>90</v>
      </c>
      <c r="K338" t="s">
        <v>91</v>
      </c>
    </row>
    <row r="339" spans="1:11" x14ac:dyDescent="0.25">
      <c r="A339">
        <v>1</v>
      </c>
      <c r="B339" t="s">
        <v>101</v>
      </c>
      <c r="C339" s="4">
        <v>30.714285714285715</v>
      </c>
      <c r="D339" s="4">
        <v>54.428571428571431</v>
      </c>
      <c r="E339" s="4">
        <v>23.714285714285715</v>
      </c>
      <c r="F339" t="s">
        <v>96</v>
      </c>
      <c r="G339" s="5">
        <v>178000</v>
      </c>
      <c r="H339" s="5">
        <v>178000</v>
      </c>
      <c r="I339" s="6">
        <v>0</v>
      </c>
      <c r="J339" t="s">
        <v>90</v>
      </c>
      <c r="K339" t="s">
        <v>98</v>
      </c>
    </row>
    <row r="340" spans="1:11" x14ac:dyDescent="0.25">
      <c r="A340">
        <v>1</v>
      </c>
      <c r="B340" t="s">
        <v>92</v>
      </c>
      <c r="C340" s="4">
        <v>101</v>
      </c>
      <c r="D340" s="4">
        <v>101</v>
      </c>
      <c r="E340" s="4">
        <v>0</v>
      </c>
      <c r="F340" t="s">
        <v>89</v>
      </c>
      <c r="G340" s="5">
        <v>652000</v>
      </c>
      <c r="H340" s="5">
        <v>652000</v>
      </c>
      <c r="I340" s="6">
        <v>0</v>
      </c>
      <c r="J340" t="s">
        <v>90</v>
      </c>
      <c r="K340" t="s">
        <v>98</v>
      </c>
    </row>
    <row r="341" spans="1:11" x14ac:dyDescent="0.25">
      <c r="A341">
        <v>1</v>
      </c>
      <c r="B341" t="s">
        <v>95</v>
      </c>
      <c r="C341" s="4">
        <v>40.857142857142854</v>
      </c>
      <c r="D341" s="4">
        <v>40.857142857142854</v>
      </c>
      <c r="E341" s="4">
        <v>0</v>
      </c>
      <c r="F341" t="s">
        <v>89</v>
      </c>
      <c r="G341" s="5">
        <v>826000</v>
      </c>
      <c r="H341" s="5">
        <v>826000</v>
      </c>
      <c r="I341" s="6">
        <v>0</v>
      </c>
      <c r="J341" t="s">
        <v>90</v>
      </c>
      <c r="K341" t="s">
        <v>98</v>
      </c>
    </row>
    <row r="342" spans="1:11" x14ac:dyDescent="0.25">
      <c r="A342">
        <v>1</v>
      </c>
      <c r="B342" t="s">
        <v>92</v>
      </c>
      <c r="C342" s="4">
        <v>54.428571428571431</v>
      </c>
      <c r="D342" s="4">
        <v>54.428571428571431</v>
      </c>
      <c r="E342" s="4">
        <v>0</v>
      </c>
      <c r="F342" t="s">
        <v>89</v>
      </c>
      <c r="G342" s="5">
        <v>1691000</v>
      </c>
      <c r="H342" s="5">
        <v>1691000</v>
      </c>
      <c r="I342" s="6">
        <v>0</v>
      </c>
      <c r="J342" t="s">
        <v>90</v>
      </c>
      <c r="K342" t="s">
        <v>106</v>
      </c>
    </row>
    <row r="343" spans="1:11" x14ac:dyDescent="0.25">
      <c r="A343">
        <v>1</v>
      </c>
      <c r="B343" t="s">
        <v>103</v>
      </c>
      <c r="C343" s="4">
        <v>75</v>
      </c>
      <c r="D343" s="4">
        <v>75</v>
      </c>
      <c r="E343" s="4">
        <v>0</v>
      </c>
      <c r="F343" t="s">
        <v>89</v>
      </c>
      <c r="G343" s="5">
        <v>2307000</v>
      </c>
      <c r="H343" s="5">
        <v>2307000</v>
      </c>
      <c r="I343" s="6">
        <v>0</v>
      </c>
      <c r="J343" t="s">
        <v>90</v>
      </c>
      <c r="K343" t="s">
        <v>98</v>
      </c>
    </row>
    <row r="344" spans="1:11" x14ac:dyDescent="0.25">
      <c r="A344">
        <v>1</v>
      </c>
      <c r="B344" t="s">
        <v>92</v>
      </c>
      <c r="C344" s="4">
        <v>94.142857142857139</v>
      </c>
      <c r="D344" s="4">
        <v>103.57142857142857</v>
      </c>
      <c r="E344" s="4">
        <v>9.4285714285714306</v>
      </c>
      <c r="F344" t="s">
        <v>96</v>
      </c>
      <c r="G344" s="5">
        <v>927000</v>
      </c>
      <c r="H344" s="5">
        <v>927000</v>
      </c>
      <c r="I344" s="6">
        <v>0</v>
      </c>
      <c r="J344" t="s">
        <v>90</v>
      </c>
      <c r="K344" t="s">
        <v>98</v>
      </c>
    </row>
    <row r="345" spans="1:11" x14ac:dyDescent="0.25">
      <c r="A345">
        <v>1</v>
      </c>
      <c r="B345" t="s">
        <v>108</v>
      </c>
      <c r="C345" s="4">
        <v>54.857142857142854</v>
      </c>
      <c r="D345" s="4">
        <v>66.857142857142861</v>
      </c>
      <c r="E345" s="4">
        <v>12.000000000000007</v>
      </c>
      <c r="F345" t="s">
        <v>96</v>
      </c>
      <c r="G345" s="5">
        <v>951000</v>
      </c>
      <c r="H345" s="5">
        <v>951000</v>
      </c>
      <c r="I345" s="6">
        <v>0</v>
      </c>
      <c r="J345" t="s">
        <v>90</v>
      </c>
      <c r="K345" t="s">
        <v>93</v>
      </c>
    </row>
    <row r="346" spans="1:11" x14ac:dyDescent="0.25">
      <c r="A346">
        <v>1</v>
      </c>
      <c r="B346" t="s">
        <v>105</v>
      </c>
      <c r="C346" s="4">
        <v>106.85714285714286</v>
      </c>
      <c r="D346" s="4">
        <v>114.85714285714286</v>
      </c>
      <c r="E346" s="4">
        <v>8</v>
      </c>
      <c r="F346" t="s">
        <v>96</v>
      </c>
      <c r="G346" s="5">
        <v>1916000</v>
      </c>
      <c r="H346" s="5">
        <v>1916000</v>
      </c>
      <c r="I346" s="6">
        <v>0</v>
      </c>
      <c r="J346" t="s">
        <v>90</v>
      </c>
      <c r="K346" t="s">
        <v>91</v>
      </c>
    </row>
    <row r="347" spans="1:11" x14ac:dyDescent="0.25">
      <c r="A347">
        <v>1</v>
      </c>
      <c r="B347" t="s">
        <v>108</v>
      </c>
      <c r="C347" s="4">
        <v>68.857142857142861</v>
      </c>
      <c r="D347" s="4">
        <v>75.571428571428569</v>
      </c>
      <c r="E347" s="4">
        <v>6.7142857142857082</v>
      </c>
      <c r="F347" t="s">
        <v>96</v>
      </c>
      <c r="G347" s="5">
        <v>414000</v>
      </c>
      <c r="H347" s="5">
        <v>823860</v>
      </c>
      <c r="I347" s="6">
        <v>0.99</v>
      </c>
      <c r="J347" t="s">
        <v>97</v>
      </c>
      <c r="K347" t="s">
        <v>100</v>
      </c>
    </row>
    <row r="348" spans="1:11" x14ac:dyDescent="0.25">
      <c r="A348">
        <v>1</v>
      </c>
      <c r="B348" t="s">
        <v>94</v>
      </c>
      <c r="C348" s="4">
        <v>35</v>
      </c>
      <c r="D348" s="4">
        <v>35</v>
      </c>
      <c r="E348" s="4">
        <v>0</v>
      </c>
      <c r="F348" t="s">
        <v>89</v>
      </c>
      <c r="G348" s="5">
        <v>1813000</v>
      </c>
      <c r="H348" s="5">
        <v>1813000</v>
      </c>
      <c r="I348" s="6">
        <v>0</v>
      </c>
      <c r="J348" t="s">
        <v>90</v>
      </c>
      <c r="K348" t="s">
        <v>106</v>
      </c>
    </row>
    <row r="349" spans="1:11" x14ac:dyDescent="0.25">
      <c r="A349">
        <v>1</v>
      </c>
      <c r="B349" t="s">
        <v>103</v>
      </c>
      <c r="C349" s="4">
        <v>78.142857142857139</v>
      </c>
      <c r="D349" s="4">
        <v>78.142857142857139</v>
      </c>
      <c r="E349" s="4">
        <v>0</v>
      </c>
      <c r="F349" t="s">
        <v>89</v>
      </c>
      <c r="G349" s="5">
        <v>1106000</v>
      </c>
      <c r="H349" s="5">
        <v>1106000</v>
      </c>
      <c r="I349" s="6">
        <v>0</v>
      </c>
      <c r="J349" t="s">
        <v>90</v>
      </c>
      <c r="K349" t="s">
        <v>106</v>
      </c>
    </row>
    <row r="350" spans="1:11" x14ac:dyDescent="0.25">
      <c r="A350">
        <v>1</v>
      </c>
      <c r="B350" t="s">
        <v>108</v>
      </c>
      <c r="C350" s="4">
        <v>89.571428571428569</v>
      </c>
      <c r="D350" s="4">
        <v>98.571428571428569</v>
      </c>
      <c r="E350" s="4">
        <v>9</v>
      </c>
      <c r="F350" t="s">
        <v>96</v>
      </c>
      <c r="G350" s="5">
        <v>2019000</v>
      </c>
      <c r="H350" s="5">
        <v>2019000</v>
      </c>
      <c r="I350" s="6">
        <v>0</v>
      </c>
      <c r="J350" t="s">
        <v>90</v>
      </c>
      <c r="K350" t="s">
        <v>100</v>
      </c>
    </row>
    <row r="351" spans="1:11" x14ac:dyDescent="0.25">
      <c r="A351">
        <v>1</v>
      </c>
      <c r="B351" t="s">
        <v>94</v>
      </c>
      <c r="C351" s="4">
        <v>54</v>
      </c>
      <c r="D351" s="4">
        <v>54</v>
      </c>
      <c r="E351" s="4">
        <v>0</v>
      </c>
      <c r="F351" t="s">
        <v>89</v>
      </c>
      <c r="G351" s="5">
        <v>1446000</v>
      </c>
      <c r="H351" s="5">
        <v>2602800</v>
      </c>
      <c r="I351" s="6">
        <v>0.8</v>
      </c>
      <c r="J351" t="s">
        <v>97</v>
      </c>
      <c r="K351" t="s">
        <v>98</v>
      </c>
    </row>
    <row r="352" spans="1:11" x14ac:dyDescent="0.25">
      <c r="A352">
        <v>1</v>
      </c>
      <c r="B352" t="s">
        <v>109</v>
      </c>
      <c r="C352" s="4">
        <v>44.857142857142854</v>
      </c>
      <c r="D352" s="4">
        <v>44.857142857142854</v>
      </c>
      <c r="E352" s="4">
        <v>0</v>
      </c>
      <c r="F352" t="s">
        <v>89</v>
      </c>
      <c r="G352" s="5">
        <v>1467000</v>
      </c>
      <c r="H352" s="5">
        <v>1467000</v>
      </c>
      <c r="I352" s="6">
        <v>0</v>
      </c>
      <c r="J352" t="s">
        <v>90</v>
      </c>
      <c r="K352" t="s">
        <v>91</v>
      </c>
    </row>
    <row r="353" spans="1:11" x14ac:dyDescent="0.25">
      <c r="A353">
        <v>1</v>
      </c>
      <c r="B353" t="s">
        <v>94</v>
      </c>
      <c r="C353" s="4">
        <v>90.571428571428569</v>
      </c>
      <c r="D353" s="4">
        <v>100.71428571428571</v>
      </c>
      <c r="E353" s="4">
        <v>10.142857142857139</v>
      </c>
      <c r="F353" t="s">
        <v>96</v>
      </c>
      <c r="G353" s="5">
        <v>2462000</v>
      </c>
      <c r="H353" s="5">
        <v>3348319.9999999995</v>
      </c>
      <c r="I353" s="6">
        <v>0.35999999999999982</v>
      </c>
      <c r="J353" t="s">
        <v>97</v>
      </c>
      <c r="K353" t="s">
        <v>91</v>
      </c>
    </row>
    <row r="354" spans="1:11" x14ac:dyDescent="0.25">
      <c r="A354">
        <v>1</v>
      </c>
      <c r="B354" t="s">
        <v>95</v>
      </c>
      <c r="C354" s="4">
        <v>64.857142857142861</v>
      </c>
      <c r="D354" s="4">
        <v>81.714285714285708</v>
      </c>
      <c r="E354" s="4">
        <v>16.857142857142847</v>
      </c>
      <c r="F354" t="s">
        <v>96</v>
      </c>
      <c r="G354" s="5">
        <v>2446000</v>
      </c>
      <c r="H354" s="5">
        <v>2446000</v>
      </c>
      <c r="I354" s="6">
        <v>0</v>
      </c>
      <c r="J354" t="s">
        <v>90</v>
      </c>
      <c r="K354" t="s">
        <v>100</v>
      </c>
    </row>
    <row r="355" spans="1:11" x14ac:dyDescent="0.25">
      <c r="A355">
        <v>1</v>
      </c>
      <c r="B355" t="s">
        <v>109</v>
      </c>
      <c r="C355" s="4">
        <v>63.428571428571431</v>
      </c>
      <c r="D355" s="4">
        <v>63.428571428571431</v>
      </c>
      <c r="E355" s="4">
        <v>0</v>
      </c>
      <c r="F355" t="s">
        <v>89</v>
      </c>
      <c r="G355" s="5">
        <v>519000</v>
      </c>
      <c r="H355" s="5">
        <v>519000</v>
      </c>
      <c r="I355" s="6">
        <v>0</v>
      </c>
      <c r="J355" t="s">
        <v>90</v>
      </c>
      <c r="K355" t="s">
        <v>106</v>
      </c>
    </row>
    <row r="356" spans="1:11" x14ac:dyDescent="0.25">
      <c r="A356">
        <v>1</v>
      </c>
      <c r="B356" t="s">
        <v>95</v>
      </c>
      <c r="C356" s="4">
        <v>39.571428571428569</v>
      </c>
      <c r="D356" s="4">
        <v>39.571428571428569</v>
      </c>
      <c r="E356" s="4">
        <v>0</v>
      </c>
      <c r="F356" t="s">
        <v>89</v>
      </c>
      <c r="G356" s="5">
        <v>2201000</v>
      </c>
      <c r="H356" s="5">
        <v>2201000</v>
      </c>
      <c r="I356" s="6">
        <v>0</v>
      </c>
      <c r="J356" t="s">
        <v>90</v>
      </c>
      <c r="K356" t="s">
        <v>91</v>
      </c>
    </row>
    <row r="357" spans="1:11" x14ac:dyDescent="0.25">
      <c r="A357">
        <v>1</v>
      </c>
      <c r="B357" t="s">
        <v>105</v>
      </c>
      <c r="C357" s="4">
        <v>102.28571428571429</v>
      </c>
      <c r="D357" s="4">
        <v>102.28571428571429</v>
      </c>
      <c r="E357" s="4">
        <v>0</v>
      </c>
      <c r="F357" t="s">
        <v>89</v>
      </c>
      <c r="G357" s="5">
        <v>1922000</v>
      </c>
      <c r="H357" s="5">
        <v>1922000</v>
      </c>
      <c r="I357" s="6">
        <v>0</v>
      </c>
      <c r="J357" t="s">
        <v>90</v>
      </c>
      <c r="K357" t="s">
        <v>106</v>
      </c>
    </row>
    <row r="358" spans="1:11" x14ac:dyDescent="0.25">
      <c r="A358">
        <v>1</v>
      </c>
      <c r="B358" t="s">
        <v>107</v>
      </c>
      <c r="C358" s="4">
        <v>67</v>
      </c>
      <c r="D358" s="4">
        <v>68.571428571428569</v>
      </c>
      <c r="E358" s="4">
        <v>1.5714285714285694</v>
      </c>
      <c r="F358" t="s">
        <v>89</v>
      </c>
      <c r="G358" s="5">
        <v>418000</v>
      </c>
      <c r="H358" s="5">
        <v>418000</v>
      </c>
      <c r="I358" s="6">
        <v>0</v>
      </c>
      <c r="J358" t="s">
        <v>90</v>
      </c>
      <c r="K358" t="s">
        <v>98</v>
      </c>
    </row>
    <row r="359" spans="1:11" x14ac:dyDescent="0.25">
      <c r="A359">
        <v>1</v>
      </c>
      <c r="B359" t="s">
        <v>105</v>
      </c>
      <c r="C359" s="4">
        <v>57.285714285714285</v>
      </c>
      <c r="D359" s="4">
        <v>67.857142857142861</v>
      </c>
      <c r="E359" s="4">
        <v>10.571428571428577</v>
      </c>
      <c r="F359" t="s">
        <v>96</v>
      </c>
      <c r="G359" s="5">
        <v>774000</v>
      </c>
      <c r="H359" s="5">
        <v>774000</v>
      </c>
      <c r="I359" s="6">
        <v>0</v>
      </c>
      <c r="J359" t="s">
        <v>90</v>
      </c>
      <c r="K359" t="s">
        <v>100</v>
      </c>
    </row>
    <row r="360" spans="1:11" x14ac:dyDescent="0.25">
      <c r="A360">
        <v>1</v>
      </c>
      <c r="B360" t="s">
        <v>88</v>
      </c>
      <c r="C360" s="4">
        <v>30.857142857142858</v>
      </c>
      <c r="D360" s="4">
        <v>30.857142857142858</v>
      </c>
      <c r="E360" s="4">
        <v>0</v>
      </c>
      <c r="F360" t="s">
        <v>89</v>
      </c>
      <c r="G360" s="5">
        <v>1409000</v>
      </c>
      <c r="H360" s="5">
        <v>1409000</v>
      </c>
      <c r="I360" s="6">
        <v>0</v>
      </c>
      <c r="J360" t="s">
        <v>90</v>
      </c>
      <c r="K360" t="s">
        <v>98</v>
      </c>
    </row>
    <row r="361" spans="1:11" x14ac:dyDescent="0.25">
      <c r="A361">
        <v>1</v>
      </c>
      <c r="B361" t="s">
        <v>101</v>
      </c>
      <c r="C361" s="4">
        <v>90.142857142857139</v>
      </c>
      <c r="D361" s="4">
        <v>90.142857142857139</v>
      </c>
      <c r="E361" s="4">
        <v>0</v>
      </c>
      <c r="F361" t="s">
        <v>89</v>
      </c>
      <c r="G361" s="5">
        <v>1729000</v>
      </c>
      <c r="H361" s="5">
        <v>1729000</v>
      </c>
      <c r="I361" s="6">
        <v>0</v>
      </c>
      <c r="J361" t="s">
        <v>90</v>
      </c>
      <c r="K361" t="s">
        <v>106</v>
      </c>
    </row>
    <row r="362" spans="1:11" x14ac:dyDescent="0.25">
      <c r="A362">
        <v>1</v>
      </c>
      <c r="B362" t="s">
        <v>108</v>
      </c>
      <c r="C362" s="4">
        <v>37.857142857142854</v>
      </c>
      <c r="D362" s="4">
        <v>42.857142857142854</v>
      </c>
      <c r="E362" s="4">
        <v>5</v>
      </c>
      <c r="F362" t="s">
        <v>96</v>
      </c>
      <c r="G362" s="5">
        <v>784000</v>
      </c>
      <c r="H362" s="5">
        <v>784000</v>
      </c>
      <c r="I362" s="6">
        <v>0</v>
      </c>
      <c r="J362" t="s">
        <v>90</v>
      </c>
      <c r="K362" t="s">
        <v>98</v>
      </c>
    </row>
    <row r="363" spans="1:11" x14ac:dyDescent="0.25">
      <c r="A363">
        <v>1</v>
      </c>
      <c r="B363" t="s">
        <v>94</v>
      </c>
      <c r="C363" s="4">
        <v>33.428571428571431</v>
      </c>
      <c r="D363" s="4">
        <v>33.428571428571431</v>
      </c>
      <c r="E363" s="4">
        <v>0</v>
      </c>
      <c r="F363" t="s">
        <v>89</v>
      </c>
      <c r="G363" s="5">
        <v>662000</v>
      </c>
      <c r="H363" s="5">
        <v>1211460</v>
      </c>
      <c r="I363" s="6">
        <v>0.83</v>
      </c>
      <c r="J363" t="s">
        <v>97</v>
      </c>
      <c r="K363" t="s">
        <v>106</v>
      </c>
    </row>
    <row r="364" spans="1:11" x14ac:dyDescent="0.25">
      <c r="A364">
        <v>1</v>
      </c>
      <c r="B364" t="s">
        <v>107</v>
      </c>
      <c r="C364" s="4">
        <v>104.28571428571429</v>
      </c>
      <c r="D364" s="4">
        <v>104.28571428571429</v>
      </c>
      <c r="E364" s="4">
        <v>0</v>
      </c>
      <c r="F364" t="s">
        <v>89</v>
      </c>
      <c r="G364" s="5">
        <v>969000</v>
      </c>
      <c r="H364" s="5">
        <v>969000</v>
      </c>
      <c r="I364" s="6">
        <v>0</v>
      </c>
      <c r="J364" t="s">
        <v>90</v>
      </c>
      <c r="K364" t="s">
        <v>100</v>
      </c>
    </row>
    <row r="365" spans="1:11" x14ac:dyDescent="0.25">
      <c r="A365">
        <v>1</v>
      </c>
      <c r="B365" t="s">
        <v>99</v>
      </c>
      <c r="C365" s="4">
        <v>65.857142857142861</v>
      </c>
      <c r="D365" s="4">
        <v>65.857142857142861</v>
      </c>
      <c r="E365" s="4">
        <v>0</v>
      </c>
      <c r="F365" t="s">
        <v>89</v>
      </c>
      <c r="G365" s="5">
        <v>2062000</v>
      </c>
      <c r="H365" s="5">
        <v>2062000</v>
      </c>
      <c r="I365" s="6">
        <v>0</v>
      </c>
      <c r="J365" t="s">
        <v>90</v>
      </c>
      <c r="K365" t="s">
        <v>91</v>
      </c>
    </row>
    <row r="366" spans="1:11" x14ac:dyDescent="0.25">
      <c r="A366">
        <v>1</v>
      </c>
      <c r="B366" t="s">
        <v>94</v>
      </c>
      <c r="C366" s="4">
        <v>43.142857142857146</v>
      </c>
      <c r="D366" s="4">
        <v>58.428571428571431</v>
      </c>
      <c r="E366" s="4">
        <v>15.285714285714285</v>
      </c>
      <c r="F366" t="s">
        <v>96</v>
      </c>
      <c r="G366" s="5">
        <v>1764000</v>
      </c>
      <c r="H366" s="5">
        <v>1764000</v>
      </c>
      <c r="I366" s="6">
        <v>0</v>
      </c>
      <c r="J366" t="s">
        <v>90</v>
      </c>
      <c r="K366" t="s">
        <v>91</v>
      </c>
    </row>
    <row r="367" spans="1:11" x14ac:dyDescent="0.25">
      <c r="A367">
        <v>1</v>
      </c>
      <c r="B367" t="s">
        <v>105</v>
      </c>
      <c r="C367" s="4">
        <v>80.428571428571431</v>
      </c>
      <c r="D367" s="4">
        <v>80.428571428571431</v>
      </c>
      <c r="E367" s="4">
        <v>0</v>
      </c>
      <c r="F367" t="s">
        <v>89</v>
      </c>
      <c r="G367" s="5">
        <v>543000</v>
      </c>
      <c r="H367" s="5">
        <v>543000</v>
      </c>
      <c r="I367" s="6">
        <v>0</v>
      </c>
      <c r="J367" t="s">
        <v>90</v>
      </c>
      <c r="K367" t="s">
        <v>91</v>
      </c>
    </row>
    <row r="368" spans="1:11" x14ac:dyDescent="0.25">
      <c r="A368">
        <v>1</v>
      </c>
      <c r="B368" t="s">
        <v>108</v>
      </c>
      <c r="C368" s="4">
        <v>38</v>
      </c>
      <c r="D368" s="4">
        <v>38</v>
      </c>
      <c r="E368" s="4">
        <v>0</v>
      </c>
      <c r="F368" t="s">
        <v>89</v>
      </c>
      <c r="G368" s="5">
        <v>1813000</v>
      </c>
      <c r="H368" s="5">
        <v>2084949.9999999998</v>
      </c>
      <c r="I368" s="6">
        <v>0.14999999999999988</v>
      </c>
      <c r="J368" t="s">
        <v>97</v>
      </c>
      <c r="K368" t="s">
        <v>91</v>
      </c>
    </row>
    <row r="369" spans="1:11" x14ac:dyDescent="0.25">
      <c r="A369">
        <v>1</v>
      </c>
      <c r="B369" t="s">
        <v>103</v>
      </c>
      <c r="C369" s="4">
        <v>49.857142857142854</v>
      </c>
      <c r="D369" s="4">
        <v>49.857142857142854</v>
      </c>
      <c r="E369" s="4">
        <v>0</v>
      </c>
      <c r="F369" t="s">
        <v>89</v>
      </c>
      <c r="G369" s="5">
        <v>405000</v>
      </c>
      <c r="H369" s="5">
        <v>405000</v>
      </c>
      <c r="I369" s="6">
        <v>0</v>
      </c>
      <c r="J369" t="s">
        <v>90</v>
      </c>
      <c r="K369" t="s">
        <v>98</v>
      </c>
    </row>
    <row r="370" spans="1:11" x14ac:dyDescent="0.25">
      <c r="A370">
        <v>1</v>
      </c>
      <c r="B370" t="s">
        <v>107</v>
      </c>
      <c r="C370" s="4">
        <v>73.285714285714292</v>
      </c>
      <c r="D370" s="4">
        <v>72.714285714285708</v>
      </c>
      <c r="E370" s="4">
        <v>-0.57142857142858361</v>
      </c>
      <c r="F370" t="s">
        <v>89</v>
      </c>
      <c r="G370" s="5">
        <v>349000</v>
      </c>
      <c r="H370" s="5">
        <v>349000</v>
      </c>
      <c r="I370" s="6">
        <v>0</v>
      </c>
      <c r="J370" t="s">
        <v>90</v>
      </c>
      <c r="K370" t="s">
        <v>106</v>
      </c>
    </row>
    <row r="371" spans="1:11" x14ac:dyDescent="0.25">
      <c r="A371">
        <v>1</v>
      </c>
      <c r="B371" t="s">
        <v>104</v>
      </c>
      <c r="C371" s="4">
        <v>99.857142857142861</v>
      </c>
      <c r="D371" s="4">
        <v>99.857142857142861</v>
      </c>
      <c r="E371" s="4">
        <v>0</v>
      </c>
      <c r="F371" t="s">
        <v>89</v>
      </c>
      <c r="G371" s="5">
        <v>285000</v>
      </c>
      <c r="H371" s="5">
        <v>364800</v>
      </c>
      <c r="I371" s="6">
        <v>0.28000000000000003</v>
      </c>
      <c r="J371" t="s">
        <v>97</v>
      </c>
      <c r="K371" t="s">
        <v>93</v>
      </c>
    </row>
    <row r="372" spans="1:11" x14ac:dyDescent="0.25">
      <c r="A372">
        <v>1</v>
      </c>
      <c r="B372" t="s">
        <v>94</v>
      </c>
      <c r="C372" s="4">
        <v>88.428571428571431</v>
      </c>
      <c r="D372" s="4">
        <v>102.42857142857143</v>
      </c>
      <c r="E372" s="4">
        <v>14</v>
      </c>
      <c r="F372" t="s">
        <v>96</v>
      </c>
      <c r="G372" s="5">
        <v>136000</v>
      </c>
      <c r="H372" s="5">
        <v>136000</v>
      </c>
      <c r="I372" s="6">
        <v>0</v>
      </c>
      <c r="J372" t="s">
        <v>90</v>
      </c>
      <c r="K372" t="s">
        <v>100</v>
      </c>
    </row>
    <row r="373" spans="1:11" x14ac:dyDescent="0.25">
      <c r="A373">
        <v>1</v>
      </c>
      <c r="B373" t="s">
        <v>99</v>
      </c>
      <c r="C373" s="4">
        <v>90</v>
      </c>
      <c r="D373" s="4">
        <v>95.714285714285708</v>
      </c>
      <c r="E373" s="4">
        <v>5.7142857142857082</v>
      </c>
      <c r="F373" t="s">
        <v>96</v>
      </c>
      <c r="G373" s="5">
        <v>398000</v>
      </c>
      <c r="H373" s="5">
        <v>398000</v>
      </c>
      <c r="I373" s="6">
        <v>0</v>
      </c>
      <c r="J373" t="s">
        <v>90</v>
      </c>
      <c r="K373" t="s">
        <v>106</v>
      </c>
    </row>
    <row r="374" spans="1:11" x14ac:dyDescent="0.25">
      <c r="A374">
        <v>1</v>
      </c>
      <c r="B374" t="s">
        <v>108</v>
      </c>
      <c r="C374" s="4">
        <v>50.571428571428569</v>
      </c>
      <c r="D374" s="4">
        <v>50.571428571428569</v>
      </c>
      <c r="E374" s="4">
        <v>0</v>
      </c>
      <c r="F374" t="s">
        <v>89</v>
      </c>
      <c r="G374" s="5">
        <v>1429000</v>
      </c>
      <c r="H374" s="5">
        <v>1429000</v>
      </c>
      <c r="I374" s="6">
        <v>0</v>
      </c>
      <c r="J374" t="s">
        <v>90</v>
      </c>
      <c r="K374" t="s">
        <v>93</v>
      </c>
    </row>
    <row r="375" spans="1:11" x14ac:dyDescent="0.25">
      <c r="A375">
        <v>1</v>
      </c>
      <c r="B375" t="s">
        <v>94</v>
      </c>
      <c r="C375" s="4">
        <v>33</v>
      </c>
      <c r="D375" s="4">
        <v>33</v>
      </c>
      <c r="E375" s="4">
        <v>0</v>
      </c>
      <c r="F375" t="s">
        <v>89</v>
      </c>
      <c r="G375" s="5">
        <v>2122000</v>
      </c>
      <c r="H375" s="5">
        <v>2122000</v>
      </c>
      <c r="I375" s="6">
        <v>0</v>
      </c>
      <c r="J375" t="s">
        <v>90</v>
      </c>
      <c r="K375" t="s">
        <v>106</v>
      </c>
    </row>
    <row r="376" spans="1:11" x14ac:dyDescent="0.25">
      <c r="A376">
        <v>1</v>
      </c>
      <c r="B376" t="s">
        <v>108</v>
      </c>
      <c r="C376" s="4">
        <v>49.857142857142854</v>
      </c>
      <c r="D376" s="4">
        <v>49.857142857142854</v>
      </c>
      <c r="E376" s="4">
        <v>0</v>
      </c>
      <c r="F376" t="s">
        <v>89</v>
      </c>
      <c r="G376" s="5">
        <v>468000</v>
      </c>
      <c r="H376" s="5">
        <v>468000</v>
      </c>
      <c r="I376" s="6">
        <v>0</v>
      </c>
      <c r="J376" t="s">
        <v>90</v>
      </c>
      <c r="K376" t="s">
        <v>106</v>
      </c>
    </row>
    <row r="377" spans="1:11" x14ac:dyDescent="0.25">
      <c r="A377">
        <v>1</v>
      </c>
      <c r="B377" t="s">
        <v>95</v>
      </c>
      <c r="C377" s="4">
        <v>88</v>
      </c>
      <c r="D377" s="4">
        <v>112.42857142857143</v>
      </c>
      <c r="E377" s="4">
        <v>24.428571428571431</v>
      </c>
      <c r="F377" t="s">
        <v>96</v>
      </c>
      <c r="G377" s="5">
        <v>2425000</v>
      </c>
      <c r="H377" s="5">
        <v>2425000</v>
      </c>
      <c r="I377" s="6">
        <v>0</v>
      </c>
      <c r="J377" t="s">
        <v>90</v>
      </c>
      <c r="K377" t="s">
        <v>98</v>
      </c>
    </row>
    <row r="378" spans="1:11" x14ac:dyDescent="0.25">
      <c r="A378">
        <v>1</v>
      </c>
      <c r="B378" t="s">
        <v>111</v>
      </c>
      <c r="C378" s="4">
        <v>101</v>
      </c>
      <c r="D378" s="4">
        <v>101</v>
      </c>
      <c r="E378" s="4">
        <v>0</v>
      </c>
      <c r="F378" t="s">
        <v>89</v>
      </c>
      <c r="G378" s="5">
        <v>1429000</v>
      </c>
      <c r="H378" s="5">
        <v>1429000</v>
      </c>
      <c r="I378" s="6">
        <v>0</v>
      </c>
      <c r="J378" t="s">
        <v>90</v>
      </c>
      <c r="K378" t="s">
        <v>98</v>
      </c>
    </row>
    <row r="379" spans="1:11" x14ac:dyDescent="0.25">
      <c r="A379">
        <v>1</v>
      </c>
      <c r="B379" t="s">
        <v>99</v>
      </c>
      <c r="C379" s="4">
        <v>68.857142857142861</v>
      </c>
      <c r="D379" s="4">
        <v>68.857142857142861</v>
      </c>
      <c r="E379" s="4">
        <v>0</v>
      </c>
      <c r="F379" t="s">
        <v>89</v>
      </c>
      <c r="G379" s="5">
        <v>312000</v>
      </c>
      <c r="H379" s="5">
        <v>312000</v>
      </c>
      <c r="I379" s="6">
        <v>0</v>
      </c>
      <c r="J379" t="s">
        <v>90</v>
      </c>
      <c r="K379" t="s">
        <v>91</v>
      </c>
    </row>
    <row r="380" spans="1:11" x14ac:dyDescent="0.25">
      <c r="A380">
        <v>1</v>
      </c>
      <c r="B380" t="s">
        <v>108</v>
      </c>
      <c r="C380" s="4">
        <v>81.714285714285708</v>
      </c>
      <c r="D380" s="4">
        <v>96.428571428571431</v>
      </c>
      <c r="E380" s="4">
        <v>14.714285714285722</v>
      </c>
      <c r="F380" t="s">
        <v>96</v>
      </c>
      <c r="G380" s="5">
        <v>2375000</v>
      </c>
      <c r="H380" s="5">
        <v>3705000</v>
      </c>
      <c r="I380" s="6">
        <v>0.56000000000000005</v>
      </c>
      <c r="J380" t="s">
        <v>97</v>
      </c>
      <c r="K380" t="s">
        <v>93</v>
      </c>
    </row>
    <row r="381" spans="1:11" x14ac:dyDescent="0.25">
      <c r="A381">
        <v>1</v>
      </c>
      <c r="B381" t="s">
        <v>94</v>
      </c>
      <c r="C381" s="4">
        <v>51</v>
      </c>
      <c r="D381" s="4">
        <v>51</v>
      </c>
      <c r="E381" s="4">
        <v>0</v>
      </c>
      <c r="F381" t="s">
        <v>89</v>
      </c>
      <c r="G381" s="5">
        <v>1681000</v>
      </c>
      <c r="H381" s="5">
        <v>2101250</v>
      </c>
      <c r="I381" s="6">
        <v>0.25</v>
      </c>
      <c r="J381" t="s">
        <v>97</v>
      </c>
      <c r="K381" t="s">
        <v>106</v>
      </c>
    </row>
    <row r="382" spans="1:11" x14ac:dyDescent="0.25">
      <c r="A382">
        <v>1</v>
      </c>
      <c r="B382" t="s">
        <v>107</v>
      </c>
      <c r="C382" s="4">
        <v>50.285714285714285</v>
      </c>
      <c r="D382" s="4">
        <v>52.142857142857146</v>
      </c>
      <c r="E382" s="4">
        <v>1.8571428571428612</v>
      </c>
      <c r="F382" t="s">
        <v>89</v>
      </c>
      <c r="G382" s="5">
        <v>580000</v>
      </c>
      <c r="H382" s="5">
        <v>580000</v>
      </c>
      <c r="I382" s="6">
        <v>0</v>
      </c>
      <c r="J382" t="s">
        <v>90</v>
      </c>
      <c r="K382" t="s">
        <v>93</v>
      </c>
    </row>
    <row r="383" spans="1:11" x14ac:dyDescent="0.25">
      <c r="A383">
        <v>1</v>
      </c>
      <c r="B383" t="s">
        <v>104</v>
      </c>
      <c r="C383" s="4">
        <v>82.142857142857139</v>
      </c>
      <c r="D383" s="4">
        <v>87.571428571428569</v>
      </c>
      <c r="E383" s="4">
        <v>5.4285714285714306</v>
      </c>
      <c r="F383" t="s">
        <v>96</v>
      </c>
      <c r="G383" s="5">
        <v>365000</v>
      </c>
      <c r="H383" s="5">
        <v>365000</v>
      </c>
      <c r="I383" s="6">
        <v>0</v>
      </c>
      <c r="J383" t="s">
        <v>90</v>
      </c>
      <c r="K383" t="s">
        <v>91</v>
      </c>
    </row>
    <row r="384" spans="1:11" x14ac:dyDescent="0.25">
      <c r="A384">
        <v>1</v>
      </c>
      <c r="B384" t="s">
        <v>111</v>
      </c>
      <c r="C384" s="4">
        <v>73.142857142857139</v>
      </c>
      <c r="D384" s="4">
        <v>73.142857142857139</v>
      </c>
      <c r="E384" s="4">
        <v>0</v>
      </c>
      <c r="F384" t="s">
        <v>89</v>
      </c>
      <c r="G384" s="5">
        <v>820000</v>
      </c>
      <c r="H384" s="5">
        <v>820000</v>
      </c>
      <c r="I384" s="6">
        <v>0</v>
      </c>
      <c r="J384" t="s">
        <v>90</v>
      </c>
      <c r="K384" t="s">
        <v>98</v>
      </c>
    </row>
    <row r="385" spans="1:11" x14ac:dyDescent="0.25">
      <c r="A385">
        <v>1</v>
      </c>
      <c r="B385" t="s">
        <v>110</v>
      </c>
      <c r="C385" s="4">
        <v>84.142857142857139</v>
      </c>
      <c r="D385" s="4">
        <v>84.142857142857139</v>
      </c>
      <c r="E385" s="4">
        <v>0</v>
      </c>
      <c r="F385" t="s">
        <v>89</v>
      </c>
      <c r="G385" s="5">
        <v>2326000</v>
      </c>
      <c r="H385" s="5">
        <v>2326000</v>
      </c>
      <c r="I385" s="6">
        <v>0</v>
      </c>
      <c r="J385" t="s">
        <v>90</v>
      </c>
      <c r="K385" t="s">
        <v>91</v>
      </c>
    </row>
    <row r="386" spans="1:11" x14ac:dyDescent="0.25">
      <c r="A386">
        <v>1</v>
      </c>
      <c r="B386" t="s">
        <v>95</v>
      </c>
      <c r="C386" s="4">
        <v>68.428571428571431</v>
      </c>
      <c r="D386" s="4">
        <v>68.428571428571431</v>
      </c>
      <c r="E386" s="4">
        <v>0</v>
      </c>
      <c r="F386" t="s">
        <v>89</v>
      </c>
      <c r="G386" s="5">
        <v>1194000</v>
      </c>
      <c r="H386" s="5">
        <v>1194000</v>
      </c>
      <c r="I386" s="6">
        <v>0</v>
      </c>
      <c r="J386" t="s">
        <v>90</v>
      </c>
      <c r="K386" t="s">
        <v>93</v>
      </c>
    </row>
    <row r="387" spans="1:11" x14ac:dyDescent="0.25">
      <c r="A387">
        <v>1</v>
      </c>
      <c r="B387" t="s">
        <v>109</v>
      </c>
      <c r="C387" s="4">
        <v>48.857142857142854</v>
      </c>
      <c r="D387" s="4">
        <v>58</v>
      </c>
      <c r="E387" s="4">
        <v>9.1428571428571459</v>
      </c>
      <c r="F387" t="s">
        <v>96</v>
      </c>
      <c r="G387" s="5">
        <v>1508000</v>
      </c>
      <c r="H387" s="5">
        <v>1508000</v>
      </c>
      <c r="I387" s="6">
        <v>0</v>
      </c>
      <c r="J387" t="s">
        <v>90</v>
      </c>
      <c r="K387" t="s">
        <v>100</v>
      </c>
    </row>
    <row r="388" spans="1:11" x14ac:dyDescent="0.25">
      <c r="A388">
        <v>1</v>
      </c>
      <c r="B388" t="s">
        <v>104</v>
      </c>
      <c r="C388" s="4">
        <v>104.28571428571429</v>
      </c>
      <c r="D388" s="4">
        <v>127.28571428571429</v>
      </c>
      <c r="E388" s="4">
        <v>23</v>
      </c>
      <c r="F388" t="s">
        <v>96</v>
      </c>
      <c r="G388" s="5">
        <v>629000</v>
      </c>
      <c r="H388" s="5">
        <v>629000</v>
      </c>
      <c r="I388" s="6">
        <v>0</v>
      </c>
      <c r="J388" t="s">
        <v>90</v>
      </c>
      <c r="K388" t="s">
        <v>91</v>
      </c>
    </row>
    <row r="389" spans="1:11" x14ac:dyDescent="0.25">
      <c r="A389">
        <v>1</v>
      </c>
      <c r="B389" t="s">
        <v>88</v>
      </c>
      <c r="C389" s="4">
        <v>43.571428571428569</v>
      </c>
      <c r="D389" s="4">
        <v>43.571428571428569</v>
      </c>
      <c r="E389" s="4">
        <v>0</v>
      </c>
      <c r="F389" t="s">
        <v>89</v>
      </c>
      <c r="G389" s="5">
        <v>2482000</v>
      </c>
      <c r="H389" s="5">
        <v>2482000</v>
      </c>
      <c r="I389" s="6">
        <v>0</v>
      </c>
      <c r="J389" t="s">
        <v>90</v>
      </c>
      <c r="K389" t="s">
        <v>93</v>
      </c>
    </row>
    <row r="390" spans="1:11" x14ac:dyDescent="0.25">
      <c r="A390">
        <v>1</v>
      </c>
      <c r="B390" t="s">
        <v>88</v>
      </c>
      <c r="C390" s="4">
        <v>81.571428571428569</v>
      </c>
      <c r="D390" s="4">
        <v>81.571428571428569</v>
      </c>
      <c r="E390" s="4">
        <v>0</v>
      </c>
      <c r="F390" t="s">
        <v>89</v>
      </c>
      <c r="G390" s="5">
        <v>693000</v>
      </c>
      <c r="H390" s="5">
        <v>693000</v>
      </c>
      <c r="I390" s="6">
        <v>0</v>
      </c>
      <c r="J390" t="s">
        <v>90</v>
      </c>
      <c r="K390" t="s">
        <v>98</v>
      </c>
    </row>
    <row r="391" spans="1:11" x14ac:dyDescent="0.25">
      <c r="A391">
        <v>1</v>
      </c>
      <c r="B391" t="s">
        <v>104</v>
      </c>
      <c r="C391" s="4">
        <v>105.85714285714286</v>
      </c>
      <c r="D391" s="4">
        <v>105.85714285714286</v>
      </c>
      <c r="E391" s="4">
        <v>0</v>
      </c>
      <c r="F391" t="s">
        <v>89</v>
      </c>
      <c r="G391" s="5">
        <v>1710000</v>
      </c>
      <c r="H391" s="5">
        <v>1710000</v>
      </c>
      <c r="I391" s="6">
        <v>0</v>
      </c>
      <c r="J391" t="s">
        <v>90</v>
      </c>
      <c r="K391" t="s">
        <v>106</v>
      </c>
    </row>
    <row r="392" spans="1:11" x14ac:dyDescent="0.25">
      <c r="A392">
        <v>1</v>
      </c>
      <c r="B392" t="s">
        <v>111</v>
      </c>
      <c r="C392" s="4">
        <v>52.285714285714285</v>
      </c>
      <c r="D392" s="4">
        <v>52.285714285714285</v>
      </c>
      <c r="E392" s="4">
        <v>0</v>
      </c>
      <c r="F392" t="s">
        <v>89</v>
      </c>
      <c r="G392" s="5">
        <v>1327000</v>
      </c>
      <c r="H392" s="5">
        <v>1327000</v>
      </c>
      <c r="I392" s="6">
        <v>0</v>
      </c>
      <c r="J392" t="s">
        <v>90</v>
      </c>
      <c r="K392" t="s">
        <v>106</v>
      </c>
    </row>
    <row r="393" spans="1:11" x14ac:dyDescent="0.25">
      <c r="A393">
        <v>1</v>
      </c>
      <c r="B393" t="s">
        <v>103</v>
      </c>
      <c r="C393" s="4">
        <v>69.714285714285708</v>
      </c>
      <c r="D393" s="4">
        <v>69.714285714285708</v>
      </c>
      <c r="E393" s="4">
        <v>0</v>
      </c>
      <c r="F393" t="s">
        <v>89</v>
      </c>
      <c r="G393" s="5">
        <v>514000</v>
      </c>
      <c r="H393" s="5">
        <v>514000</v>
      </c>
      <c r="I393" s="6">
        <v>0</v>
      </c>
      <c r="J393" t="s">
        <v>90</v>
      </c>
      <c r="K393" t="s">
        <v>106</v>
      </c>
    </row>
    <row r="394" spans="1:11" x14ac:dyDescent="0.25">
      <c r="A394">
        <v>1</v>
      </c>
      <c r="B394" t="s">
        <v>102</v>
      </c>
      <c r="C394" s="4">
        <v>33.714285714285715</v>
      </c>
      <c r="D394" s="4">
        <v>33.714285714285715</v>
      </c>
      <c r="E394" s="4">
        <v>0</v>
      </c>
      <c r="F394" t="s">
        <v>89</v>
      </c>
      <c r="G394" s="5">
        <v>484000</v>
      </c>
      <c r="H394" s="5">
        <v>484000</v>
      </c>
      <c r="I394" s="6">
        <v>0</v>
      </c>
      <c r="J394" t="s">
        <v>90</v>
      </c>
      <c r="K394" t="s">
        <v>98</v>
      </c>
    </row>
    <row r="395" spans="1:11" x14ac:dyDescent="0.25">
      <c r="A395">
        <v>1</v>
      </c>
      <c r="B395" t="s">
        <v>101</v>
      </c>
      <c r="C395" s="4">
        <v>102.28571428571429</v>
      </c>
      <c r="D395" s="4">
        <v>102.28571428571429</v>
      </c>
      <c r="E395" s="4">
        <v>0</v>
      </c>
      <c r="F395" t="s">
        <v>89</v>
      </c>
      <c r="G395" s="5">
        <v>833000</v>
      </c>
      <c r="H395" s="5">
        <v>833000</v>
      </c>
      <c r="I395" s="6">
        <v>0</v>
      </c>
      <c r="J395" t="s">
        <v>90</v>
      </c>
      <c r="K395" t="s">
        <v>100</v>
      </c>
    </row>
    <row r="396" spans="1:11" x14ac:dyDescent="0.25">
      <c r="A396">
        <v>1</v>
      </c>
      <c r="B396" t="s">
        <v>103</v>
      </c>
      <c r="C396" s="4">
        <v>67</v>
      </c>
      <c r="D396" s="4">
        <v>67</v>
      </c>
      <c r="E396" s="4">
        <v>0</v>
      </c>
      <c r="F396" t="s">
        <v>89</v>
      </c>
      <c r="G396" s="5">
        <v>814000</v>
      </c>
      <c r="H396" s="5">
        <v>814000</v>
      </c>
      <c r="I396" s="6">
        <v>0</v>
      </c>
      <c r="J396" t="s">
        <v>90</v>
      </c>
      <c r="K396" t="s">
        <v>100</v>
      </c>
    </row>
    <row r="397" spans="1:11" x14ac:dyDescent="0.25">
      <c r="A397">
        <v>1</v>
      </c>
      <c r="B397" t="s">
        <v>99</v>
      </c>
      <c r="C397" s="4">
        <v>59.285714285714285</v>
      </c>
      <c r="D397" s="4">
        <v>59.285714285714285</v>
      </c>
      <c r="E397" s="4">
        <v>0</v>
      </c>
      <c r="F397" t="s">
        <v>89</v>
      </c>
      <c r="G397" s="5">
        <v>2314000</v>
      </c>
      <c r="H397" s="5">
        <v>2314000</v>
      </c>
      <c r="I397" s="6">
        <v>0</v>
      </c>
      <c r="J397" t="s">
        <v>90</v>
      </c>
      <c r="K397" t="s">
        <v>106</v>
      </c>
    </row>
    <row r="398" spans="1:11" x14ac:dyDescent="0.25">
      <c r="A398">
        <v>1</v>
      </c>
      <c r="B398" t="s">
        <v>107</v>
      </c>
      <c r="C398" s="4">
        <v>56.142857142857146</v>
      </c>
      <c r="D398" s="4">
        <v>56.142857142857146</v>
      </c>
      <c r="E398" s="4">
        <v>0</v>
      </c>
      <c r="F398" t="s">
        <v>89</v>
      </c>
      <c r="G398" s="5">
        <v>1166000</v>
      </c>
      <c r="H398" s="5">
        <v>1166000</v>
      </c>
      <c r="I398" s="6">
        <v>0</v>
      </c>
      <c r="J398" t="s">
        <v>90</v>
      </c>
      <c r="K398" t="s">
        <v>91</v>
      </c>
    </row>
    <row r="399" spans="1:11" x14ac:dyDescent="0.25">
      <c r="A399">
        <v>1</v>
      </c>
      <c r="B399" t="s">
        <v>95</v>
      </c>
      <c r="C399" s="4">
        <v>27.857142857142858</v>
      </c>
      <c r="D399" s="4">
        <v>50</v>
      </c>
      <c r="E399" s="4">
        <v>22.142857142857142</v>
      </c>
      <c r="F399" t="s">
        <v>96</v>
      </c>
      <c r="G399" s="5">
        <v>2402000</v>
      </c>
      <c r="H399" s="5">
        <v>2402000</v>
      </c>
      <c r="I399" s="6">
        <v>0</v>
      </c>
      <c r="J399" t="s">
        <v>90</v>
      </c>
      <c r="K399" t="s">
        <v>98</v>
      </c>
    </row>
    <row r="400" spans="1:11" x14ac:dyDescent="0.25">
      <c r="A400">
        <v>1</v>
      </c>
      <c r="B400" t="s">
        <v>108</v>
      </c>
      <c r="C400" s="4">
        <v>71.285714285714292</v>
      </c>
      <c r="D400" s="4">
        <v>71.285714285714292</v>
      </c>
      <c r="E400" s="4">
        <v>0</v>
      </c>
      <c r="F400" t="s">
        <v>89</v>
      </c>
      <c r="G400" s="5">
        <v>1207000</v>
      </c>
      <c r="H400" s="5">
        <v>1207000</v>
      </c>
      <c r="I400" s="6">
        <v>0</v>
      </c>
      <c r="J400" t="s">
        <v>90</v>
      </c>
      <c r="K400" t="s">
        <v>93</v>
      </c>
    </row>
    <row r="401" spans="1:11" x14ac:dyDescent="0.25">
      <c r="A401">
        <v>1</v>
      </c>
      <c r="B401" t="s">
        <v>101</v>
      </c>
      <c r="C401" s="4">
        <v>46.571428571428598</v>
      </c>
      <c r="D401" s="4">
        <v>56.571428571428598</v>
      </c>
      <c r="E401" s="4">
        <v>10</v>
      </c>
      <c r="F401" t="s">
        <v>96</v>
      </c>
      <c r="G401" s="5">
        <v>1378000</v>
      </c>
      <c r="H401" s="5">
        <v>1915420.0000000002</v>
      </c>
      <c r="I401" s="6">
        <v>0.39000000000000018</v>
      </c>
      <c r="J401" t="s">
        <v>97</v>
      </c>
      <c r="K401" t="s">
        <v>100</v>
      </c>
    </row>
    <row r="402" spans="1:11" x14ac:dyDescent="0.25">
      <c r="A402">
        <v>1</v>
      </c>
      <c r="B402" t="s">
        <v>109</v>
      </c>
      <c r="C402" s="4">
        <v>86.428571428571431</v>
      </c>
      <c r="D402" s="4">
        <v>86.428571428571431</v>
      </c>
      <c r="E402" s="4">
        <v>0</v>
      </c>
      <c r="F402" t="s">
        <v>89</v>
      </c>
      <c r="G402" s="5">
        <v>894000</v>
      </c>
      <c r="H402" s="5">
        <v>894000</v>
      </c>
      <c r="I402" s="6">
        <v>0</v>
      </c>
      <c r="J402" t="s">
        <v>90</v>
      </c>
      <c r="K402" t="s">
        <v>106</v>
      </c>
    </row>
    <row r="403" spans="1:11" x14ac:dyDescent="0.25">
      <c r="A403">
        <v>1</v>
      </c>
      <c r="B403" t="s">
        <v>104</v>
      </c>
      <c r="C403" s="4">
        <v>102.71428571428571</v>
      </c>
      <c r="D403" s="4">
        <v>102.71428571428571</v>
      </c>
      <c r="E403" s="4">
        <v>0</v>
      </c>
      <c r="F403" t="s">
        <v>89</v>
      </c>
      <c r="G403" s="5">
        <v>353000</v>
      </c>
      <c r="H403" s="5">
        <v>476550.00000000006</v>
      </c>
      <c r="I403" s="6">
        <v>0.35000000000000014</v>
      </c>
      <c r="J403" t="s">
        <v>97</v>
      </c>
      <c r="K403" t="s">
        <v>93</v>
      </c>
    </row>
    <row r="404" spans="1:11" x14ac:dyDescent="0.25">
      <c r="A404">
        <v>1</v>
      </c>
      <c r="B404" t="s">
        <v>95</v>
      </c>
      <c r="C404" s="4">
        <v>53.714285714285715</v>
      </c>
      <c r="D404" s="4">
        <v>53.714285714285715</v>
      </c>
      <c r="E404" s="4">
        <v>0</v>
      </c>
      <c r="F404" t="s">
        <v>89</v>
      </c>
      <c r="G404" s="5">
        <v>466000</v>
      </c>
      <c r="H404" s="5">
        <v>466000</v>
      </c>
      <c r="I404" s="6">
        <v>0</v>
      </c>
      <c r="J404" t="s">
        <v>90</v>
      </c>
      <c r="K404" t="s">
        <v>100</v>
      </c>
    </row>
    <row r="405" spans="1:11" x14ac:dyDescent="0.25">
      <c r="A405">
        <v>1</v>
      </c>
      <c r="B405" t="s">
        <v>92</v>
      </c>
      <c r="C405" s="4">
        <v>45.714285714285715</v>
      </c>
      <c r="D405" s="4">
        <v>45.714285714285715</v>
      </c>
      <c r="E405" s="4">
        <v>0</v>
      </c>
      <c r="F405" t="s">
        <v>89</v>
      </c>
      <c r="G405" s="5">
        <v>1283000</v>
      </c>
      <c r="H405" s="5">
        <v>1283000</v>
      </c>
      <c r="I405" s="6">
        <v>0</v>
      </c>
      <c r="J405" t="s">
        <v>90</v>
      </c>
      <c r="K405" t="s">
        <v>100</v>
      </c>
    </row>
    <row r="406" spans="1:11" x14ac:dyDescent="0.25">
      <c r="A406">
        <v>1</v>
      </c>
      <c r="B406" t="s">
        <v>101</v>
      </c>
      <c r="C406" s="4">
        <v>46.428571428571431</v>
      </c>
      <c r="D406" s="4">
        <v>46.428571428571431</v>
      </c>
      <c r="E406" s="4">
        <v>0</v>
      </c>
      <c r="F406" t="s">
        <v>89</v>
      </c>
      <c r="G406" s="5">
        <v>380000</v>
      </c>
      <c r="H406" s="5">
        <v>380000</v>
      </c>
      <c r="I406" s="6">
        <v>0</v>
      </c>
      <c r="J406" t="s">
        <v>90</v>
      </c>
      <c r="K406" t="s">
        <v>91</v>
      </c>
    </row>
    <row r="407" spans="1:11" x14ac:dyDescent="0.25">
      <c r="A407">
        <v>1</v>
      </c>
      <c r="B407" t="s">
        <v>92</v>
      </c>
      <c r="C407" s="4">
        <v>38.428571428571431</v>
      </c>
      <c r="D407" s="4">
        <v>38.428571428571431</v>
      </c>
      <c r="E407" s="4">
        <v>0</v>
      </c>
      <c r="F407" t="s">
        <v>89</v>
      </c>
      <c r="G407" s="5">
        <v>623000</v>
      </c>
      <c r="H407" s="5">
        <v>623000</v>
      </c>
      <c r="I407" s="6">
        <v>0</v>
      </c>
      <c r="J407" t="s">
        <v>90</v>
      </c>
      <c r="K407" t="s">
        <v>106</v>
      </c>
    </row>
    <row r="408" spans="1:11" x14ac:dyDescent="0.25">
      <c r="A408">
        <v>1</v>
      </c>
      <c r="B408" t="s">
        <v>108</v>
      </c>
      <c r="C408" s="4">
        <v>40.142857142857146</v>
      </c>
      <c r="D408" s="4">
        <v>40.142857142857146</v>
      </c>
      <c r="E408" s="4">
        <v>0</v>
      </c>
      <c r="F408" t="s">
        <v>89</v>
      </c>
      <c r="G408" s="5">
        <v>420000</v>
      </c>
      <c r="H408" s="5">
        <v>798000</v>
      </c>
      <c r="I408" s="6">
        <v>0.9</v>
      </c>
      <c r="J408" t="s">
        <v>97</v>
      </c>
      <c r="K408" t="s">
        <v>93</v>
      </c>
    </row>
    <row r="409" spans="1:11" x14ac:dyDescent="0.25">
      <c r="A409">
        <v>1</v>
      </c>
      <c r="B409" t="s">
        <v>101</v>
      </c>
      <c r="C409" s="4">
        <v>97.571428571428569</v>
      </c>
      <c r="D409" s="4">
        <v>97.571428571428569</v>
      </c>
      <c r="E409" s="4">
        <v>0</v>
      </c>
      <c r="F409" t="s">
        <v>89</v>
      </c>
      <c r="G409" s="5">
        <v>1255000</v>
      </c>
      <c r="H409" s="5">
        <v>1255000</v>
      </c>
      <c r="I409" s="6">
        <v>0</v>
      </c>
      <c r="J409" t="s">
        <v>90</v>
      </c>
      <c r="K409" t="s">
        <v>106</v>
      </c>
    </row>
    <row r="410" spans="1:11" x14ac:dyDescent="0.25">
      <c r="A410">
        <v>1</v>
      </c>
      <c r="B410" t="s">
        <v>95</v>
      </c>
      <c r="C410" s="4">
        <v>62.142857142857146</v>
      </c>
      <c r="D410" s="4">
        <v>62.142857142857146</v>
      </c>
      <c r="E410" s="4">
        <v>0</v>
      </c>
      <c r="F410" t="s">
        <v>89</v>
      </c>
      <c r="G410" s="5">
        <v>196000</v>
      </c>
      <c r="H410" s="5">
        <v>223440.00000000003</v>
      </c>
      <c r="I410" s="6">
        <v>0.14000000000000015</v>
      </c>
      <c r="J410" t="s">
        <v>97</v>
      </c>
      <c r="K410" t="s">
        <v>106</v>
      </c>
    </row>
    <row r="411" spans="1:11" x14ac:dyDescent="0.25">
      <c r="A411">
        <v>1</v>
      </c>
      <c r="B411" t="s">
        <v>102</v>
      </c>
      <c r="C411" s="4">
        <v>42.285714285714285</v>
      </c>
      <c r="D411" s="4">
        <v>42.285714285714285</v>
      </c>
      <c r="E411" s="4">
        <v>0</v>
      </c>
      <c r="F411" t="s">
        <v>89</v>
      </c>
      <c r="G411" s="5">
        <v>195000</v>
      </c>
      <c r="H411" s="5">
        <v>195000</v>
      </c>
      <c r="I411" s="6">
        <v>0</v>
      </c>
      <c r="J411" t="s">
        <v>90</v>
      </c>
      <c r="K411" t="s">
        <v>106</v>
      </c>
    </row>
    <row r="412" spans="1:11" x14ac:dyDescent="0.25">
      <c r="A412">
        <v>1</v>
      </c>
      <c r="B412" t="s">
        <v>95</v>
      </c>
      <c r="C412" s="4">
        <v>84.285714285714292</v>
      </c>
      <c r="D412" s="4">
        <v>87</v>
      </c>
      <c r="E412" s="4">
        <v>2.7142857142857082</v>
      </c>
      <c r="F412" t="s">
        <v>89</v>
      </c>
      <c r="G412" s="5">
        <v>2199000</v>
      </c>
      <c r="H412" s="5">
        <v>2199000</v>
      </c>
      <c r="I412" s="6">
        <v>0</v>
      </c>
      <c r="J412" t="s">
        <v>90</v>
      </c>
      <c r="K412" t="s">
        <v>100</v>
      </c>
    </row>
    <row r="413" spans="1:11" x14ac:dyDescent="0.25">
      <c r="A413">
        <v>1</v>
      </c>
      <c r="B413" t="s">
        <v>111</v>
      </c>
      <c r="C413" s="4">
        <v>106.71428571428571</v>
      </c>
      <c r="D413" s="4">
        <v>106.71428571428571</v>
      </c>
      <c r="E413" s="4">
        <v>0</v>
      </c>
      <c r="F413" t="s">
        <v>89</v>
      </c>
      <c r="G413" s="5">
        <v>2232000</v>
      </c>
      <c r="H413" s="5">
        <v>2232000</v>
      </c>
      <c r="I413" s="6">
        <v>0</v>
      </c>
      <c r="J413" t="s">
        <v>90</v>
      </c>
      <c r="K413" t="s">
        <v>91</v>
      </c>
    </row>
    <row r="414" spans="1:11" x14ac:dyDescent="0.25">
      <c r="A414">
        <v>1</v>
      </c>
      <c r="B414" t="s">
        <v>101</v>
      </c>
      <c r="C414" s="4">
        <v>40.285714285714285</v>
      </c>
      <c r="D414" s="4">
        <v>62.142857142857146</v>
      </c>
      <c r="E414" s="4">
        <v>21.857142857142861</v>
      </c>
      <c r="F414" t="s">
        <v>96</v>
      </c>
      <c r="G414" s="5">
        <v>639000</v>
      </c>
      <c r="H414" s="5">
        <v>1265220</v>
      </c>
      <c r="I414" s="6">
        <v>0.98</v>
      </c>
      <c r="J414" t="s">
        <v>97</v>
      </c>
      <c r="K414" t="s">
        <v>98</v>
      </c>
    </row>
    <row r="415" spans="1:11" x14ac:dyDescent="0.25">
      <c r="A415">
        <v>1</v>
      </c>
      <c r="B415" t="s">
        <v>99</v>
      </c>
      <c r="C415" s="4">
        <v>38.571428571428569</v>
      </c>
      <c r="D415" s="4">
        <v>38.571428571428569</v>
      </c>
      <c r="E415" s="4">
        <v>0</v>
      </c>
      <c r="F415" t="s">
        <v>89</v>
      </c>
      <c r="G415" s="5">
        <v>2065000</v>
      </c>
      <c r="H415" s="5">
        <v>2065000</v>
      </c>
      <c r="I415" s="6">
        <v>0</v>
      </c>
      <c r="J415" t="s">
        <v>90</v>
      </c>
      <c r="K415" t="s">
        <v>100</v>
      </c>
    </row>
    <row r="416" spans="1:11" x14ac:dyDescent="0.25">
      <c r="A416">
        <v>1</v>
      </c>
      <c r="B416" t="s">
        <v>88</v>
      </c>
      <c r="C416" s="4">
        <v>53.142857142857146</v>
      </c>
      <c r="D416" s="4">
        <v>67.142857142857139</v>
      </c>
      <c r="E416" s="4">
        <v>13.999999999999993</v>
      </c>
      <c r="F416" t="s">
        <v>96</v>
      </c>
      <c r="G416" s="5">
        <v>1179000</v>
      </c>
      <c r="H416" s="5">
        <v>1179000</v>
      </c>
      <c r="I416" s="6">
        <v>0</v>
      </c>
      <c r="J416" t="s">
        <v>90</v>
      </c>
      <c r="K416" t="s">
        <v>91</v>
      </c>
    </row>
    <row r="417" spans="1:11" x14ac:dyDescent="0.25">
      <c r="A417">
        <v>1</v>
      </c>
      <c r="B417" t="s">
        <v>109</v>
      </c>
      <c r="C417" s="4">
        <v>64.285714285714292</v>
      </c>
      <c r="D417" s="4">
        <v>64.285714285714292</v>
      </c>
      <c r="E417" s="4">
        <v>0</v>
      </c>
      <c r="F417" t="s">
        <v>89</v>
      </c>
      <c r="G417" s="5">
        <v>2107000</v>
      </c>
      <c r="H417" s="5">
        <v>3834739.9999999995</v>
      </c>
      <c r="I417" s="6">
        <v>0.81999999999999973</v>
      </c>
      <c r="J417" t="s">
        <v>97</v>
      </c>
      <c r="K417" t="s">
        <v>106</v>
      </c>
    </row>
    <row r="418" spans="1:11" x14ac:dyDescent="0.25">
      <c r="A418">
        <v>1</v>
      </c>
      <c r="B418" t="s">
        <v>101</v>
      </c>
      <c r="C418" s="4">
        <v>76.142857142857139</v>
      </c>
      <c r="D418" s="4">
        <v>76.142857142857139</v>
      </c>
      <c r="E418" s="4">
        <v>0</v>
      </c>
      <c r="F418" t="s">
        <v>89</v>
      </c>
      <c r="G418" s="5">
        <v>1960000</v>
      </c>
      <c r="H418" s="5">
        <v>1960000</v>
      </c>
      <c r="I418" s="6">
        <v>0</v>
      </c>
      <c r="J418" t="s">
        <v>90</v>
      </c>
      <c r="K418" t="s">
        <v>106</v>
      </c>
    </row>
    <row r="419" spans="1:11" x14ac:dyDescent="0.25">
      <c r="A419">
        <v>1</v>
      </c>
      <c r="B419" t="s">
        <v>107</v>
      </c>
      <c r="C419" s="4">
        <v>96.571428571428569</v>
      </c>
      <c r="D419" s="4">
        <v>96.571428571428569</v>
      </c>
      <c r="E419" s="4">
        <v>0</v>
      </c>
      <c r="F419" t="s">
        <v>89</v>
      </c>
      <c r="G419" s="5">
        <v>2156000</v>
      </c>
      <c r="H419" s="5">
        <v>2156000</v>
      </c>
      <c r="I419" s="6">
        <v>0</v>
      </c>
      <c r="J419" t="s">
        <v>90</v>
      </c>
      <c r="K419" t="s">
        <v>91</v>
      </c>
    </row>
    <row r="420" spans="1:11" x14ac:dyDescent="0.25">
      <c r="A420">
        <v>1</v>
      </c>
      <c r="B420" t="s">
        <v>111</v>
      </c>
      <c r="C420" s="4">
        <v>80.857142857142861</v>
      </c>
      <c r="D420" s="4">
        <v>80.857142857142861</v>
      </c>
      <c r="E420" s="4">
        <v>0</v>
      </c>
      <c r="F420" t="s">
        <v>89</v>
      </c>
      <c r="G420" s="5">
        <v>1922000</v>
      </c>
      <c r="H420" s="5">
        <v>1922000</v>
      </c>
      <c r="I420" s="6">
        <v>0</v>
      </c>
      <c r="J420" t="s">
        <v>90</v>
      </c>
      <c r="K420" t="s">
        <v>93</v>
      </c>
    </row>
    <row r="421" spans="1:11" x14ac:dyDescent="0.25">
      <c r="A421">
        <v>1</v>
      </c>
      <c r="B421" t="s">
        <v>88</v>
      </c>
      <c r="C421" s="4">
        <v>87.714285714285708</v>
      </c>
      <c r="D421" s="4">
        <v>87.714285714285708</v>
      </c>
      <c r="E421" s="4">
        <v>0</v>
      </c>
      <c r="F421" t="s">
        <v>89</v>
      </c>
      <c r="G421" s="5">
        <v>1535000</v>
      </c>
      <c r="H421" s="5">
        <v>1535000</v>
      </c>
      <c r="I421" s="6">
        <v>0</v>
      </c>
      <c r="J421" t="s">
        <v>90</v>
      </c>
      <c r="K421" t="s">
        <v>93</v>
      </c>
    </row>
    <row r="422" spans="1:11" x14ac:dyDescent="0.25">
      <c r="A422">
        <v>1</v>
      </c>
      <c r="B422" t="s">
        <v>94</v>
      </c>
      <c r="C422" s="4">
        <v>37.714285714285715</v>
      </c>
      <c r="D422" s="4">
        <v>59.428571428571431</v>
      </c>
      <c r="E422" s="4">
        <v>21.714285714285715</v>
      </c>
      <c r="F422" t="s">
        <v>96</v>
      </c>
      <c r="G422" s="5">
        <v>1549000</v>
      </c>
      <c r="H422" s="5">
        <v>1549000</v>
      </c>
      <c r="I422" s="6">
        <v>0</v>
      </c>
      <c r="J422" t="s">
        <v>90</v>
      </c>
      <c r="K422" t="s">
        <v>98</v>
      </c>
    </row>
    <row r="423" spans="1:11" x14ac:dyDescent="0.25">
      <c r="A423">
        <v>1</v>
      </c>
      <c r="B423" t="s">
        <v>95</v>
      </c>
      <c r="C423" s="4">
        <v>52.857142857142854</v>
      </c>
      <c r="D423" s="4">
        <v>66</v>
      </c>
      <c r="E423" s="4">
        <v>13.142857142857146</v>
      </c>
      <c r="F423" t="s">
        <v>96</v>
      </c>
      <c r="G423" s="5">
        <v>1295000</v>
      </c>
      <c r="H423" s="5">
        <v>1295000</v>
      </c>
      <c r="I423" s="6">
        <v>0</v>
      </c>
      <c r="J423" t="s">
        <v>90</v>
      </c>
      <c r="K423" t="s">
        <v>98</v>
      </c>
    </row>
    <row r="424" spans="1:11" x14ac:dyDescent="0.25">
      <c r="A424">
        <v>1</v>
      </c>
      <c r="B424" t="s">
        <v>95</v>
      </c>
      <c r="C424" s="4">
        <v>56.857142857142854</v>
      </c>
      <c r="D424" s="4">
        <v>56.857142857142854</v>
      </c>
      <c r="E424" s="4">
        <v>0</v>
      </c>
      <c r="F424" t="s">
        <v>89</v>
      </c>
      <c r="G424" s="5">
        <v>219000</v>
      </c>
      <c r="H424" s="5">
        <v>219000</v>
      </c>
      <c r="I424" s="6">
        <v>0</v>
      </c>
      <c r="J424" t="s">
        <v>90</v>
      </c>
      <c r="K424" t="s">
        <v>100</v>
      </c>
    </row>
    <row r="425" spans="1:11" x14ac:dyDescent="0.25">
      <c r="A425">
        <v>1</v>
      </c>
      <c r="B425" t="s">
        <v>110</v>
      </c>
      <c r="C425" s="4">
        <v>82.142857142857139</v>
      </c>
      <c r="D425" s="4">
        <v>80.285714285714292</v>
      </c>
      <c r="E425" s="4">
        <v>-1.857142857142847</v>
      </c>
      <c r="F425" t="s">
        <v>89</v>
      </c>
      <c r="G425" s="5">
        <v>1775000</v>
      </c>
      <c r="H425" s="5">
        <v>1775000</v>
      </c>
      <c r="I425" s="6">
        <v>0</v>
      </c>
      <c r="J425" t="s">
        <v>90</v>
      </c>
      <c r="K425" t="s">
        <v>93</v>
      </c>
    </row>
    <row r="426" spans="1:11" x14ac:dyDescent="0.25">
      <c r="A426">
        <v>1</v>
      </c>
      <c r="B426" t="s">
        <v>104</v>
      </c>
      <c r="C426" s="4">
        <v>81.428571428571431</v>
      </c>
      <c r="D426" s="4">
        <v>81.428571428571431</v>
      </c>
      <c r="E426" s="4">
        <v>0</v>
      </c>
      <c r="F426" t="s">
        <v>89</v>
      </c>
      <c r="G426" s="5">
        <v>2234000</v>
      </c>
      <c r="H426" s="5">
        <v>2234000</v>
      </c>
      <c r="I426" s="6">
        <v>0</v>
      </c>
      <c r="J426" t="s">
        <v>90</v>
      </c>
      <c r="K426" t="s">
        <v>91</v>
      </c>
    </row>
    <row r="427" spans="1:11" x14ac:dyDescent="0.25">
      <c r="A427">
        <v>1</v>
      </c>
      <c r="B427" t="s">
        <v>103</v>
      </c>
      <c r="C427" s="4">
        <v>88.714285714285708</v>
      </c>
      <c r="D427" s="4">
        <v>88.714285714285708</v>
      </c>
      <c r="E427" s="4">
        <v>0</v>
      </c>
      <c r="F427" t="s">
        <v>89</v>
      </c>
      <c r="G427" s="5">
        <v>417000</v>
      </c>
      <c r="H427" s="5">
        <v>417000</v>
      </c>
      <c r="I427" s="6">
        <v>0</v>
      </c>
      <c r="J427" t="s">
        <v>90</v>
      </c>
      <c r="K427" t="s">
        <v>100</v>
      </c>
    </row>
    <row r="428" spans="1:11" x14ac:dyDescent="0.25">
      <c r="A428">
        <v>1</v>
      </c>
      <c r="B428" t="s">
        <v>109</v>
      </c>
      <c r="C428" s="4">
        <v>60.142857142857146</v>
      </c>
      <c r="D428" s="4">
        <v>60.142857142857146</v>
      </c>
      <c r="E428" s="4">
        <v>0</v>
      </c>
      <c r="F428" t="s">
        <v>89</v>
      </c>
      <c r="G428" s="5">
        <v>1898000</v>
      </c>
      <c r="H428" s="5">
        <v>1898000</v>
      </c>
      <c r="I428" s="6">
        <v>0</v>
      </c>
      <c r="J428" t="s">
        <v>90</v>
      </c>
      <c r="K428" t="s">
        <v>98</v>
      </c>
    </row>
    <row r="429" spans="1:11" x14ac:dyDescent="0.25">
      <c r="A429">
        <v>1</v>
      </c>
      <c r="B429" t="s">
        <v>103</v>
      </c>
      <c r="C429" s="4">
        <v>99</v>
      </c>
      <c r="D429" s="4">
        <v>99</v>
      </c>
      <c r="E429" s="4">
        <v>0</v>
      </c>
      <c r="F429" t="s">
        <v>89</v>
      </c>
      <c r="G429" s="5">
        <v>1600000</v>
      </c>
      <c r="H429" s="5">
        <v>1600000</v>
      </c>
      <c r="I429" s="6">
        <v>0</v>
      </c>
      <c r="J429" t="s">
        <v>90</v>
      </c>
      <c r="K429" t="s">
        <v>91</v>
      </c>
    </row>
    <row r="430" spans="1:11" x14ac:dyDescent="0.25">
      <c r="A430">
        <v>1</v>
      </c>
      <c r="B430" t="s">
        <v>103</v>
      </c>
      <c r="C430" s="4">
        <v>26.571428571428573</v>
      </c>
      <c r="D430" s="4">
        <v>26.571428571428573</v>
      </c>
      <c r="E430" s="4">
        <v>0</v>
      </c>
      <c r="F430" t="s">
        <v>89</v>
      </c>
      <c r="G430" s="5">
        <v>1365000</v>
      </c>
      <c r="H430" s="5">
        <v>1365000</v>
      </c>
      <c r="I430" s="6">
        <v>0</v>
      </c>
      <c r="J430" t="s">
        <v>90</v>
      </c>
      <c r="K430" t="s">
        <v>91</v>
      </c>
    </row>
    <row r="431" spans="1:11" x14ac:dyDescent="0.25">
      <c r="A431">
        <v>1</v>
      </c>
      <c r="B431" t="s">
        <v>94</v>
      </c>
      <c r="C431" s="4">
        <v>88.285714285714292</v>
      </c>
      <c r="D431" s="4">
        <v>88.285714285714292</v>
      </c>
      <c r="E431" s="4">
        <v>0</v>
      </c>
      <c r="F431" t="s">
        <v>89</v>
      </c>
      <c r="G431" s="5">
        <v>328000</v>
      </c>
      <c r="H431" s="5">
        <v>328000</v>
      </c>
      <c r="I431" s="6">
        <v>0</v>
      </c>
      <c r="J431" t="s">
        <v>90</v>
      </c>
      <c r="K431" t="s">
        <v>106</v>
      </c>
    </row>
    <row r="432" spans="1:11" x14ac:dyDescent="0.25">
      <c r="A432">
        <v>1</v>
      </c>
      <c r="B432" t="s">
        <v>101</v>
      </c>
      <c r="C432" s="4">
        <v>61.571428571428569</v>
      </c>
      <c r="D432" s="4">
        <v>61.571428571428569</v>
      </c>
      <c r="E432" s="4">
        <v>0</v>
      </c>
      <c r="F432" t="s">
        <v>89</v>
      </c>
      <c r="G432" s="5">
        <v>2279000</v>
      </c>
      <c r="H432" s="5">
        <v>2279000</v>
      </c>
      <c r="I432" s="6">
        <v>0</v>
      </c>
      <c r="J432" t="s">
        <v>90</v>
      </c>
      <c r="K432" t="s">
        <v>106</v>
      </c>
    </row>
    <row r="433" spans="1:11" x14ac:dyDescent="0.25">
      <c r="A433">
        <v>1</v>
      </c>
      <c r="B433" t="s">
        <v>101</v>
      </c>
      <c r="C433" s="4">
        <v>88.571428571428569</v>
      </c>
      <c r="D433" s="4">
        <v>88.571428571428569</v>
      </c>
      <c r="E433" s="4">
        <v>0</v>
      </c>
      <c r="F433" t="s">
        <v>89</v>
      </c>
      <c r="G433" s="5">
        <v>1752000</v>
      </c>
      <c r="H433" s="5">
        <v>1752000</v>
      </c>
      <c r="I433" s="6">
        <v>0</v>
      </c>
      <c r="J433" t="s">
        <v>90</v>
      </c>
      <c r="K433" t="s">
        <v>93</v>
      </c>
    </row>
    <row r="434" spans="1:11" x14ac:dyDescent="0.25">
      <c r="A434">
        <v>1</v>
      </c>
      <c r="B434" t="s">
        <v>107</v>
      </c>
      <c r="C434" s="4">
        <v>104.57142857142857</v>
      </c>
      <c r="D434" s="4">
        <v>113.42857142857143</v>
      </c>
      <c r="E434" s="4">
        <v>8.8571428571428612</v>
      </c>
      <c r="F434" t="s">
        <v>96</v>
      </c>
      <c r="G434" s="5">
        <v>983000</v>
      </c>
      <c r="H434" s="5">
        <v>983000</v>
      </c>
      <c r="I434" s="6">
        <v>0</v>
      </c>
      <c r="J434" t="s">
        <v>90</v>
      </c>
      <c r="K434" t="s">
        <v>98</v>
      </c>
    </row>
    <row r="435" spans="1:11" x14ac:dyDescent="0.25">
      <c r="A435">
        <v>1</v>
      </c>
      <c r="B435" t="s">
        <v>108</v>
      </c>
      <c r="C435" s="4">
        <v>90.571428571428569</v>
      </c>
      <c r="D435" s="4">
        <v>90.571428571428569</v>
      </c>
      <c r="E435" s="4">
        <v>0</v>
      </c>
      <c r="F435" t="s">
        <v>89</v>
      </c>
      <c r="G435" s="5">
        <v>2281000</v>
      </c>
      <c r="H435" s="5">
        <v>2281000</v>
      </c>
      <c r="I435" s="6">
        <v>0</v>
      </c>
      <c r="J435" t="s">
        <v>90</v>
      </c>
      <c r="K435" t="s">
        <v>98</v>
      </c>
    </row>
    <row r="436" spans="1:11" x14ac:dyDescent="0.25">
      <c r="A436">
        <v>1</v>
      </c>
      <c r="B436" t="s">
        <v>108</v>
      </c>
      <c r="C436" s="4">
        <v>52.142857142857146</v>
      </c>
      <c r="D436" s="4">
        <v>52.142857142857146</v>
      </c>
      <c r="E436" s="4">
        <v>0</v>
      </c>
      <c r="F436" t="s">
        <v>89</v>
      </c>
      <c r="G436" s="5">
        <v>1731000</v>
      </c>
      <c r="H436" s="5">
        <v>1731000</v>
      </c>
      <c r="I436" s="6">
        <v>0</v>
      </c>
      <c r="J436" t="s">
        <v>90</v>
      </c>
      <c r="K436" t="s">
        <v>106</v>
      </c>
    </row>
    <row r="437" spans="1:11" x14ac:dyDescent="0.25">
      <c r="A437">
        <v>1</v>
      </c>
      <c r="B437" t="s">
        <v>94</v>
      </c>
      <c r="C437" s="4">
        <v>49.857142857142854</v>
      </c>
      <c r="D437" s="4">
        <v>68.857142857142861</v>
      </c>
      <c r="E437" s="4">
        <v>19.000000000000007</v>
      </c>
      <c r="F437" t="s">
        <v>96</v>
      </c>
      <c r="G437" s="5">
        <v>122000</v>
      </c>
      <c r="H437" s="5">
        <v>122000</v>
      </c>
      <c r="I437" s="6">
        <v>0</v>
      </c>
      <c r="J437" t="s">
        <v>90</v>
      </c>
      <c r="K437" t="s">
        <v>98</v>
      </c>
    </row>
    <row r="438" spans="1:11" x14ac:dyDescent="0.25">
      <c r="A438">
        <v>1</v>
      </c>
      <c r="B438" t="s">
        <v>88</v>
      </c>
      <c r="C438" s="4">
        <v>54.571428571428569</v>
      </c>
      <c r="D438" s="4">
        <v>72.857142857142861</v>
      </c>
      <c r="E438" s="4">
        <v>18.285714285714292</v>
      </c>
      <c r="F438" t="s">
        <v>96</v>
      </c>
      <c r="G438" s="5">
        <v>566000</v>
      </c>
      <c r="H438" s="5">
        <v>566000</v>
      </c>
      <c r="I438" s="6">
        <v>0</v>
      </c>
      <c r="J438" t="s">
        <v>90</v>
      </c>
      <c r="K438" t="s">
        <v>91</v>
      </c>
    </row>
    <row r="439" spans="1:11" x14ac:dyDescent="0.25">
      <c r="A439">
        <v>1</v>
      </c>
      <c r="B439" t="s">
        <v>95</v>
      </c>
      <c r="C439" s="4">
        <v>53.285714285714285</v>
      </c>
      <c r="D439" s="4">
        <v>63.714285714285715</v>
      </c>
      <c r="E439" s="4">
        <v>10.428571428571431</v>
      </c>
      <c r="F439" t="s">
        <v>96</v>
      </c>
      <c r="G439" s="5">
        <v>1544000</v>
      </c>
      <c r="H439" s="5">
        <v>1544000</v>
      </c>
      <c r="I439" s="6">
        <v>0</v>
      </c>
      <c r="J439" t="s">
        <v>90</v>
      </c>
      <c r="K439" t="s">
        <v>98</v>
      </c>
    </row>
    <row r="440" spans="1:11" x14ac:dyDescent="0.25">
      <c r="A440">
        <v>1</v>
      </c>
      <c r="B440" t="s">
        <v>88</v>
      </c>
      <c r="C440" s="4">
        <v>75.714285714285708</v>
      </c>
      <c r="D440" s="4">
        <v>75.714285714285708</v>
      </c>
      <c r="E440" s="4">
        <v>0</v>
      </c>
      <c r="F440" t="s">
        <v>89</v>
      </c>
      <c r="G440" s="5">
        <v>2242000</v>
      </c>
      <c r="H440" s="5">
        <v>2242000</v>
      </c>
      <c r="I440" s="6">
        <v>0</v>
      </c>
      <c r="J440" t="s">
        <v>90</v>
      </c>
      <c r="K440" t="s">
        <v>93</v>
      </c>
    </row>
    <row r="441" spans="1:11" x14ac:dyDescent="0.25">
      <c r="A441">
        <v>1</v>
      </c>
      <c r="B441" t="s">
        <v>95</v>
      </c>
      <c r="C441" s="4">
        <v>47.285714285714285</v>
      </c>
      <c r="D441" s="4">
        <v>57.571428571428569</v>
      </c>
      <c r="E441" s="4">
        <v>10.285714285714285</v>
      </c>
      <c r="F441" t="s">
        <v>96</v>
      </c>
      <c r="G441" s="5">
        <v>781000</v>
      </c>
      <c r="H441" s="5">
        <v>1187120</v>
      </c>
      <c r="I441" s="6">
        <v>0.52</v>
      </c>
      <c r="J441" t="s">
        <v>97</v>
      </c>
      <c r="K441" t="s">
        <v>98</v>
      </c>
    </row>
    <row r="442" spans="1:11" x14ac:dyDescent="0.25">
      <c r="A442">
        <v>1</v>
      </c>
      <c r="B442" t="s">
        <v>103</v>
      </c>
      <c r="C442" s="4">
        <v>75.571428571428569</v>
      </c>
      <c r="D442" s="4">
        <v>75.571428571428569</v>
      </c>
      <c r="E442" s="4">
        <v>0</v>
      </c>
      <c r="F442" t="s">
        <v>89</v>
      </c>
      <c r="G442" s="5">
        <v>193000</v>
      </c>
      <c r="H442" s="5">
        <v>193000</v>
      </c>
      <c r="I442" s="6">
        <v>0</v>
      </c>
      <c r="J442" t="s">
        <v>90</v>
      </c>
      <c r="K442" t="s">
        <v>91</v>
      </c>
    </row>
    <row r="443" spans="1:11" x14ac:dyDescent="0.25">
      <c r="A443">
        <v>1</v>
      </c>
      <c r="B443" t="s">
        <v>99</v>
      </c>
      <c r="C443" s="4">
        <v>26.571428571428573</v>
      </c>
      <c r="D443" s="4">
        <v>26.571428571428573</v>
      </c>
      <c r="E443" s="4">
        <v>0</v>
      </c>
      <c r="F443" t="s">
        <v>89</v>
      </c>
      <c r="G443" s="5">
        <v>2106000</v>
      </c>
      <c r="H443" s="5">
        <v>2106000</v>
      </c>
      <c r="I443" s="6">
        <v>0</v>
      </c>
      <c r="J443" t="s">
        <v>90</v>
      </c>
      <c r="K443" t="s">
        <v>91</v>
      </c>
    </row>
    <row r="444" spans="1:11" x14ac:dyDescent="0.25">
      <c r="A444">
        <v>1</v>
      </c>
      <c r="B444" t="s">
        <v>104</v>
      </c>
      <c r="C444" s="4">
        <v>43.857142857142854</v>
      </c>
      <c r="D444" s="4">
        <v>43.857142857142854</v>
      </c>
      <c r="E444" s="4">
        <v>0</v>
      </c>
      <c r="F444" t="s">
        <v>89</v>
      </c>
      <c r="G444" s="5">
        <v>2324000</v>
      </c>
      <c r="H444" s="5">
        <v>2324000</v>
      </c>
      <c r="I444" s="6">
        <v>0</v>
      </c>
      <c r="J444" t="s">
        <v>90</v>
      </c>
      <c r="K444" t="s">
        <v>91</v>
      </c>
    </row>
    <row r="445" spans="1:11" x14ac:dyDescent="0.25">
      <c r="A445">
        <v>1</v>
      </c>
      <c r="B445" t="s">
        <v>111</v>
      </c>
      <c r="C445" s="4">
        <v>66.285714285714292</v>
      </c>
      <c r="D445" s="4">
        <v>72</v>
      </c>
      <c r="E445" s="4">
        <v>5.7142857142857082</v>
      </c>
      <c r="F445" t="s">
        <v>96</v>
      </c>
      <c r="G445" s="5">
        <v>878000</v>
      </c>
      <c r="H445" s="5">
        <v>878000</v>
      </c>
      <c r="I445" s="6">
        <v>0</v>
      </c>
      <c r="J445" t="s">
        <v>90</v>
      </c>
      <c r="K445" t="s">
        <v>106</v>
      </c>
    </row>
    <row r="446" spans="1:11" x14ac:dyDescent="0.25">
      <c r="A446">
        <v>1</v>
      </c>
      <c r="B446" t="s">
        <v>101</v>
      </c>
      <c r="C446" s="4">
        <v>106.57142857142857</v>
      </c>
      <c r="D446" s="4">
        <v>106.57142857142857</v>
      </c>
      <c r="E446" s="4">
        <v>0</v>
      </c>
      <c r="F446" t="s">
        <v>89</v>
      </c>
      <c r="G446" s="5">
        <v>1136000</v>
      </c>
      <c r="H446" s="5">
        <v>1136000</v>
      </c>
      <c r="I446" s="6">
        <v>0</v>
      </c>
      <c r="J446" t="s">
        <v>90</v>
      </c>
      <c r="K446" t="s">
        <v>91</v>
      </c>
    </row>
    <row r="447" spans="1:11" x14ac:dyDescent="0.25">
      <c r="A447">
        <v>1</v>
      </c>
      <c r="B447" t="s">
        <v>88</v>
      </c>
      <c r="C447" s="4">
        <v>75.857142857142861</v>
      </c>
      <c r="D447" s="4">
        <v>75.857142857142861</v>
      </c>
      <c r="E447" s="4">
        <v>0</v>
      </c>
      <c r="F447" t="s">
        <v>89</v>
      </c>
      <c r="G447" s="5">
        <v>1822000</v>
      </c>
      <c r="H447" s="5">
        <v>1822000</v>
      </c>
      <c r="I447" s="6">
        <v>0</v>
      </c>
      <c r="J447" t="s">
        <v>90</v>
      </c>
      <c r="K447" t="s">
        <v>100</v>
      </c>
    </row>
    <row r="448" spans="1:11" x14ac:dyDescent="0.25">
      <c r="A448">
        <v>1</v>
      </c>
      <c r="B448" t="s">
        <v>88</v>
      </c>
      <c r="C448" s="4">
        <v>59.285714285714285</v>
      </c>
      <c r="D448" s="4">
        <v>59.285714285714285</v>
      </c>
      <c r="E448" s="4">
        <v>0</v>
      </c>
      <c r="F448" t="s">
        <v>89</v>
      </c>
      <c r="G448" s="5">
        <v>1294000</v>
      </c>
      <c r="H448" s="5">
        <v>1294000</v>
      </c>
      <c r="I448" s="6">
        <v>0</v>
      </c>
      <c r="J448" t="s">
        <v>90</v>
      </c>
      <c r="K448" t="s">
        <v>100</v>
      </c>
    </row>
    <row r="449" spans="1:11" x14ac:dyDescent="0.25">
      <c r="A449">
        <v>1</v>
      </c>
      <c r="B449" t="s">
        <v>102</v>
      </c>
      <c r="C449" s="4">
        <v>54.857142857142854</v>
      </c>
      <c r="D449" s="4">
        <v>54.857142857142854</v>
      </c>
      <c r="E449" s="4">
        <v>0</v>
      </c>
      <c r="F449" t="s">
        <v>89</v>
      </c>
      <c r="G449" s="5">
        <v>2417000</v>
      </c>
      <c r="H449" s="5">
        <v>2417000</v>
      </c>
      <c r="I449" s="6">
        <v>0</v>
      </c>
      <c r="J449" t="s">
        <v>90</v>
      </c>
      <c r="K449" t="s">
        <v>98</v>
      </c>
    </row>
    <row r="450" spans="1:11" x14ac:dyDescent="0.25">
      <c r="A450">
        <v>1</v>
      </c>
      <c r="B450" t="s">
        <v>88</v>
      </c>
      <c r="C450" s="4">
        <v>49.857142857142854</v>
      </c>
      <c r="D450" s="4">
        <v>49.857142857142854</v>
      </c>
      <c r="E450" s="4">
        <v>0</v>
      </c>
      <c r="F450" t="s">
        <v>89</v>
      </c>
      <c r="G450" s="5">
        <v>140000</v>
      </c>
      <c r="H450" s="5">
        <v>140000</v>
      </c>
      <c r="I450" s="6">
        <v>0</v>
      </c>
      <c r="J450" t="s">
        <v>90</v>
      </c>
      <c r="K450" t="s">
        <v>98</v>
      </c>
    </row>
    <row r="451" spans="1:11" x14ac:dyDescent="0.25">
      <c r="A451">
        <v>1</v>
      </c>
      <c r="B451" t="s">
        <v>108</v>
      </c>
      <c r="C451" s="4">
        <v>99.285714285714292</v>
      </c>
      <c r="D451" s="4">
        <v>99.285714285714292</v>
      </c>
      <c r="E451" s="4">
        <v>0</v>
      </c>
      <c r="F451" t="s">
        <v>89</v>
      </c>
      <c r="G451" s="5">
        <v>2123000</v>
      </c>
      <c r="H451" s="5">
        <v>2123000</v>
      </c>
      <c r="I451" s="6">
        <v>0</v>
      </c>
      <c r="J451" t="s">
        <v>90</v>
      </c>
      <c r="K451" t="s">
        <v>93</v>
      </c>
    </row>
    <row r="452" spans="1:11" x14ac:dyDescent="0.25">
      <c r="A452">
        <v>1</v>
      </c>
      <c r="B452" t="s">
        <v>111</v>
      </c>
      <c r="C452" s="4">
        <v>47.857142857142854</v>
      </c>
      <c r="D452" s="4">
        <v>47.857142857142854</v>
      </c>
      <c r="E452" s="4">
        <v>0</v>
      </c>
      <c r="F452" t="s">
        <v>89</v>
      </c>
      <c r="G452" s="5">
        <v>549000</v>
      </c>
      <c r="H452" s="5">
        <v>549000</v>
      </c>
      <c r="I452" s="6">
        <v>0</v>
      </c>
      <c r="J452" t="s">
        <v>90</v>
      </c>
      <c r="K452" t="s">
        <v>91</v>
      </c>
    </row>
    <row r="453" spans="1:11" x14ac:dyDescent="0.25">
      <c r="A453">
        <v>1</v>
      </c>
      <c r="B453" t="s">
        <v>110</v>
      </c>
      <c r="C453" s="4">
        <v>29.142857142857142</v>
      </c>
      <c r="D453" s="4">
        <v>46.571428571428569</v>
      </c>
      <c r="E453" s="4">
        <v>17.428571428571427</v>
      </c>
      <c r="F453" t="s">
        <v>96</v>
      </c>
      <c r="G453" s="5">
        <v>398000</v>
      </c>
      <c r="H453" s="5">
        <v>398000</v>
      </c>
      <c r="I453" s="6">
        <v>0</v>
      </c>
      <c r="J453" t="s">
        <v>90</v>
      </c>
      <c r="K453" t="s">
        <v>100</v>
      </c>
    </row>
    <row r="454" spans="1:11" x14ac:dyDescent="0.25">
      <c r="A454">
        <v>1</v>
      </c>
      <c r="B454" t="s">
        <v>101</v>
      </c>
      <c r="C454" s="4">
        <v>38</v>
      </c>
      <c r="D454" s="4">
        <v>38</v>
      </c>
      <c r="E454" s="4">
        <v>0</v>
      </c>
      <c r="F454" t="s">
        <v>89</v>
      </c>
      <c r="G454" s="5">
        <v>1630000</v>
      </c>
      <c r="H454" s="5">
        <v>2233100</v>
      </c>
      <c r="I454" s="6">
        <v>0.37</v>
      </c>
      <c r="J454" t="s">
        <v>97</v>
      </c>
      <c r="K454" t="s">
        <v>106</v>
      </c>
    </row>
    <row r="455" spans="1:11" x14ac:dyDescent="0.25">
      <c r="A455">
        <v>1</v>
      </c>
      <c r="B455" t="s">
        <v>95</v>
      </c>
      <c r="C455" s="4">
        <v>96.142857142857139</v>
      </c>
      <c r="D455" s="4">
        <v>96.142857142857139</v>
      </c>
      <c r="E455" s="4">
        <v>0</v>
      </c>
      <c r="F455" t="s">
        <v>89</v>
      </c>
      <c r="G455" s="5">
        <v>1868000</v>
      </c>
      <c r="H455" s="5">
        <v>1868000</v>
      </c>
      <c r="I455" s="6">
        <v>0</v>
      </c>
      <c r="J455" t="s">
        <v>90</v>
      </c>
      <c r="K455" t="s">
        <v>100</v>
      </c>
    </row>
    <row r="456" spans="1:11" x14ac:dyDescent="0.25">
      <c r="A456">
        <v>1</v>
      </c>
      <c r="B456" t="s">
        <v>109</v>
      </c>
      <c r="C456" s="4">
        <v>55.714285714285715</v>
      </c>
      <c r="D456" s="4">
        <v>55.714285714285715</v>
      </c>
      <c r="E456" s="4">
        <v>0</v>
      </c>
      <c r="F456" t="s">
        <v>89</v>
      </c>
      <c r="G456" s="5">
        <v>2388000</v>
      </c>
      <c r="H456" s="5">
        <v>2388000</v>
      </c>
      <c r="I456" s="6">
        <v>0</v>
      </c>
      <c r="J456" t="s">
        <v>90</v>
      </c>
      <c r="K456" t="s">
        <v>106</v>
      </c>
    </row>
    <row r="457" spans="1:11" x14ac:dyDescent="0.25">
      <c r="A457">
        <v>1</v>
      </c>
      <c r="B457" t="s">
        <v>111</v>
      </c>
      <c r="C457" s="4">
        <v>97</v>
      </c>
      <c r="D457" s="4">
        <v>97</v>
      </c>
      <c r="E457" s="4">
        <v>0</v>
      </c>
      <c r="F457" t="s">
        <v>89</v>
      </c>
      <c r="G457" s="5">
        <v>2350000</v>
      </c>
      <c r="H457" s="5">
        <v>2350000</v>
      </c>
      <c r="I457" s="6">
        <v>0</v>
      </c>
      <c r="J457" t="s">
        <v>90</v>
      </c>
      <c r="K457" t="s">
        <v>93</v>
      </c>
    </row>
    <row r="458" spans="1:11" x14ac:dyDescent="0.25">
      <c r="A458">
        <v>1</v>
      </c>
      <c r="B458" t="s">
        <v>92</v>
      </c>
      <c r="C458" s="4">
        <v>43.428571428571431</v>
      </c>
      <c r="D458" s="4">
        <v>43.428571428571431</v>
      </c>
      <c r="E458" s="4">
        <v>0</v>
      </c>
      <c r="F458" t="s">
        <v>89</v>
      </c>
      <c r="G458" s="5">
        <v>1190000</v>
      </c>
      <c r="H458" s="5">
        <v>1190000</v>
      </c>
      <c r="I458" s="6">
        <v>0</v>
      </c>
      <c r="J458" t="s">
        <v>90</v>
      </c>
      <c r="K458" t="s">
        <v>100</v>
      </c>
    </row>
    <row r="459" spans="1:11" x14ac:dyDescent="0.25">
      <c r="A459">
        <v>1</v>
      </c>
      <c r="B459" t="s">
        <v>95</v>
      </c>
      <c r="C459" s="4">
        <v>72</v>
      </c>
      <c r="D459" s="4">
        <v>72</v>
      </c>
      <c r="E459" s="4">
        <v>0</v>
      </c>
      <c r="F459" t="s">
        <v>89</v>
      </c>
      <c r="G459" s="5">
        <v>328000</v>
      </c>
      <c r="H459" s="5">
        <v>656000</v>
      </c>
      <c r="I459" s="6">
        <v>1</v>
      </c>
      <c r="J459" t="s">
        <v>97</v>
      </c>
      <c r="K459" t="s">
        <v>100</v>
      </c>
    </row>
    <row r="460" spans="1:11" x14ac:dyDescent="0.25">
      <c r="A460">
        <v>1</v>
      </c>
      <c r="B460" t="s">
        <v>88</v>
      </c>
      <c r="C460" s="4">
        <v>93.285714285714292</v>
      </c>
      <c r="D460" s="4">
        <v>101</v>
      </c>
      <c r="E460" s="4">
        <v>7.7142857142857082</v>
      </c>
      <c r="F460" t="s">
        <v>96</v>
      </c>
      <c r="G460" s="5">
        <v>1363000</v>
      </c>
      <c r="H460" s="5">
        <v>1363000</v>
      </c>
      <c r="I460" s="6">
        <v>0</v>
      </c>
      <c r="J460" t="s">
        <v>90</v>
      </c>
      <c r="K460" t="s">
        <v>93</v>
      </c>
    </row>
    <row r="461" spans="1:11" x14ac:dyDescent="0.25">
      <c r="A461">
        <v>1</v>
      </c>
      <c r="B461" t="s">
        <v>104</v>
      </c>
      <c r="C461" s="4">
        <v>52.142857142857146</v>
      </c>
      <c r="D461" s="4">
        <v>52.142857142857146</v>
      </c>
      <c r="E461" s="4">
        <v>0</v>
      </c>
      <c r="F461" t="s">
        <v>89</v>
      </c>
      <c r="G461" s="5">
        <v>2397000</v>
      </c>
      <c r="H461" s="5">
        <v>2397000</v>
      </c>
      <c r="I461" s="6">
        <v>0</v>
      </c>
      <c r="J461" t="s">
        <v>90</v>
      </c>
      <c r="K461" t="s">
        <v>91</v>
      </c>
    </row>
    <row r="462" spans="1:11" x14ac:dyDescent="0.25">
      <c r="A462">
        <v>1</v>
      </c>
      <c r="B462" t="s">
        <v>104</v>
      </c>
      <c r="C462" s="4">
        <v>56.142857142857146</v>
      </c>
      <c r="D462" s="4">
        <v>72.571428571428569</v>
      </c>
      <c r="E462" s="4">
        <v>16.428571428571423</v>
      </c>
      <c r="F462" t="s">
        <v>96</v>
      </c>
      <c r="G462" s="5">
        <v>1642000</v>
      </c>
      <c r="H462" s="5">
        <v>1642000</v>
      </c>
      <c r="I462" s="6">
        <v>0</v>
      </c>
      <c r="J462" t="s">
        <v>90</v>
      </c>
      <c r="K462" t="s">
        <v>91</v>
      </c>
    </row>
    <row r="463" spans="1:11" x14ac:dyDescent="0.25">
      <c r="A463">
        <v>1</v>
      </c>
      <c r="B463" t="s">
        <v>110</v>
      </c>
      <c r="C463" s="4">
        <v>61.285714285714285</v>
      </c>
      <c r="D463" s="4">
        <v>61.285714285714285</v>
      </c>
      <c r="E463" s="4">
        <v>0</v>
      </c>
      <c r="F463" t="s">
        <v>89</v>
      </c>
      <c r="G463" s="5">
        <v>1684000</v>
      </c>
      <c r="H463" s="5">
        <v>1684000</v>
      </c>
      <c r="I463" s="6">
        <v>0</v>
      </c>
      <c r="J463" t="s">
        <v>90</v>
      </c>
      <c r="K463" t="s">
        <v>100</v>
      </c>
    </row>
    <row r="464" spans="1:11" x14ac:dyDescent="0.25">
      <c r="A464">
        <v>1</v>
      </c>
      <c r="B464" t="s">
        <v>95</v>
      </c>
      <c r="C464" s="4">
        <v>99.428571428571431</v>
      </c>
      <c r="D464" s="4">
        <v>109.42857142857143</v>
      </c>
      <c r="E464" s="4">
        <v>10</v>
      </c>
      <c r="F464" t="s">
        <v>96</v>
      </c>
      <c r="G464" s="5">
        <v>230000</v>
      </c>
      <c r="H464" s="5">
        <v>230000</v>
      </c>
      <c r="I464" s="6">
        <v>0</v>
      </c>
      <c r="J464" t="s">
        <v>90</v>
      </c>
      <c r="K464" t="s">
        <v>100</v>
      </c>
    </row>
    <row r="465" spans="1:11" x14ac:dyDescent="0.25">
      <c r="A465">
        <v>1</v>
      </c>
      <c r="B465" t="s">
        <v>109</v>
      </c>
      <c r="C465" s="4">
        <v>93.571428571428569</v>
      </c>
      <c r="D465" s="4">
        <v>93.571428571428569</v>
      </c>
      <c r="E465" s="4">
        <v>0</v>
      </c>
      <c r="F465" t="s">
        <v>89</v>
      </c>
      <c r="G465" s="5">
        <v>557000</v>
      </c>
      <c r="H465" s="5">
        <v>1047159.9999999999</v>
      </c>
      <c r="I465" s="6">
        <v>0.87999999999999978</v>
      </c>
      <c r="J465" t="s">
        <v>97</v>
      </c>
      <c r="K465" t="s">
        <v>100</v>
      </c>
    </row>
    <row r="466" spans="1:11" x14ac:dyDescent="0.25">
      <c r="A466">
        <v>1</v>
      </c>
      <c r="B466" t="s">
        <v>88</v>
      </c>
      <c r="C466" s="4">
        <v>31.285714285714285</v>
      </c>
      <c r="D466" s="4">
        <v>31.285714285714285</v>
      </c>
      <c r="E466" s="4">
        <v>0</v>
      </c>
      <c r="F466" t="s">
        <v>89</v>
      </c>
      <c r="G466" s="5">
        <v>1301000</v>
      </c>
      <c r="H466" s="5">
        <v>1301000</v>
      </c>
      <c r="I466" s="6">
        <v>0</v>
      </c>
      <c r="J466" t="s">
        <v>90</v>
      </c>
      <c r="K466" t="s">
        <v>106</v>
      </c>
    </row>
    <row r="467" spans="1:11" x14ac:dyDescent="0.25">
      <c r="A467">
        <v>1</v>
      </c>
      <c r="B467" t="s">
        <v>110</v>
      </c>
      <c r="C467" s="4">
        <v>38.285714285714285</v>
      </c>
      <c r="D467" s="4">
        <v>38.285714285714285</v>
      </c>
      <c r="E467" s="4">
        <v>0</v>
      </c>
      <c r="F467" t="s">
        <v>89</v>
      </c>
      <c r="G467" s="5">
        <v>2066000</v>
      </c>
      <c r="H467" s="5">
        <v>2066000</v>
      </c>
      <c r="I467" s="6">
        <v>0</v>
      </c>
      <c r="J467" t="s">
        <v>90</v>
      </c>
      <c r="K467" t="s">
        <v>91</v>
      </c>
    </row>
    <row r="468" spans="1:11" x14ac:dyDescent="0.25">
      <c r="A468">
        <v>1</v>
      </c>
      <c r="B468" t="s">
        <v>94</v>
      </c>
      <c r="C468" s="4">
        <v>30.571428571428573</v>
      </c>
      <c r="D468" s="4">
        <v>30.285714285714285</v>
      </c>
      <c r="E468" s="4">
        <v>-0.28571428571428825</v>
      </c>
      <c r="F468" t="s">
        <v>89</v>
      </c>
      <c r="G468" s="5">
        <v>1246000</v>
      </c>
      <c r="H468" s="5">
        <v>1246000</v>
      </c>
      <c r="I468" s="6">
        <v>0</v>
      </c>
      <c r="J468" t="s">
        <v>90</v>
      </c>
      <c r="K468" t="s">
        <v>100</v>
      </c>
    </row>
    <row r="469" spans="1:11" x14ac:dyDescent="0.25">
      <c r="A469">
        <v>1</v>
      </c>
      <c r="B469" t="s">
        <v>88</v>
      </c>
      <c r="C469" s="4">
        <v>41.714285714285715</v>
      </c>
      <c r="D469" s="4">
        <v>41.714285714285715</v>
      </c>
      <c r="E469" s="4">
        <v>0</v>
      </c>
      <c r="F469" t="s">
        <v>89</v>
      </c>
      <c r="G469" s="5">
        <v>654000</v>
      </c>
      <c r="H469" s="5">
        <v>654000</v>
      </c>
      <c r="I469" s="6">
        <v>0</v>
      </c>
      <c r="J469" t="s">
        <v>90</v>
      </c>
      <c r="K469" t="s">
        <v>98</v>
      </c>
    </row>
    <row r="470" spans="1:11" x14ac:dyDescent="0.25">
      <c r="A470">
        <v>1</v>
      </c>
      <c r="B470" t="s">
        <v>101</v>
      </c>
      <c r="C470" s="4">
        <v>61.142857142857146</v>
      </c>
      <c r="D470" s="4">
        <v>61.142857142857146</v>
      </c>
      <c r="E470" s="4">
        <v>0</v>
      </c>
      <c r="F470" t="s">
        <v>89</v>
      </c>
      <c r="G470" s="5">
        <v>1589000</v>
      </c>
      <c r="H470" s="5">
        <v>1589000</v>
      </c>
      <c r="I470" s="6">
        <v>0</v>
      </c>
      <c r="J470" t="s">
        <v>90</v>
      </c>
      <c r="K470" t="s">
        <v>93</v>
      </c>
    </row>
    <row r="471" spans="1:11" x14ac:dyDescent="0.25">
      <c r="A471">
        <v>1</v>
      </c>
      <c r="B471" t="s">
        <v>88</v>
      </c>
      <c r="C471" s="4">
        <v>82.285714285714292</v>
      </c>
      <c r="D471" s="4">
        <v>82.285714285714292</v>
      </c>
      <c r="E471" s="4">
        <v>0</v>
      </c>
      <c r="F471" t="s">
        <v>89</v>
      </c>
      <c r="G471" s="5">
        <v>996000</v>
      </c>
      <c r="H471" s="5">
        <v>996000</v>
      </c>
      <c r="I471" s="6">
        <v>0</v>
      </c>
      <c r="J471" t="s">
        <v>90</v>
      </c>
      <c r="K471" t="s">
        <v>91</v>
      </c>
    </row>
    <row r="472" spans="1:11" x14ac:dyDescent="0.25">
      <c r="A472">
        <v>1</v>
      </c>
      <c r="B472" t="s">
        <v>104</v>
      </c>
      <c r="C472" s="4">
        <v>86.285714285714292</v>
      </c>
      <c r="D472" s="4">
        <v>104.57142857142857</v>
      </c>
      <c r="E472" s="4">
        <v>18.285714285714278</v>
      </c>
      <c r="F472" t="s">
        <v>96</v>
      </c>
      <c r="G472" s="5">
        <v>1925000</v>
      </c>
      <c r="H472" s="5">
        <v>2271500</v>
      </c>
      <c r="I472" s="6">
        <v>0.18</v>
      </c>
      <c r="J472" t="s">
        <v>97</v>
      </c>
      <c r="K472" t="s">
        <v>91</v>
      </c>
    </row>
    <row r="473" spans="1:11" x14ac:dyDescent="0.25">
      <c r="A473">
        <v>1</v>
      </c>
      <c r="B473" t="s">
        <v>92</v>
      </c>
      <c r="C473" s="4">
        <v>82.857142857142861</v>
      </c>
      <c r="D473" s="4">
        <v>82.857142857142861</v>
      </c>
      <c r="E473" s="4">
        <v>0</v>
      </c>
      <c r="F473" t="s">
        <v>89</v>
      </c>
      <c r="G473" s="5">
        <v>581000</v>
      </c>
      <c r="H473" s="5">
        <v>581000</v>
      </c>
      <c r="I473" s="6">
        <v>0</v>
      </c>
      <c r="J473" t="s">
        <v>90</v>
      </c>
      <c r="K473" t="s">
        <v>93</v>
      </c>
    </row>
    <row r="474" spans="1:11" x14ac:dyDescent="0.25">
      <c r="A474">
        <v>1</v>
      </c>
      <c r="B474" t="s">
        <v>108</v>
      </c>
      <c r="C474" s="4">
        <v>74.857142857142861</v>
      </c>
      <c r="D474" s="4">
        <v>83.571428571428569</v>
      </c>
      <c r="E474" s="4">
        <v>8.7142857142857082</v>
      </c>
      <c r="F474" t="s">
        <v>96</v>
      </c>
      <c r="G474" s="5">
        <v>1524000</v>
      </c>
      <c r="H474" s="5">
        <v>1524000</v>
      </c>
      <c r="I474" s="6">
        <v>0</v>
      </c>
      <c r="J474" t="s">
        <v>90</v>
      </c>
      <c r="K474" t="s">
        <v>106</v>
      </c>
    </row>
    <row r="475" spans="1:11" x14ac:dyDescent="0.25">
      <c r="A475">
        <v>1</v>
      </c>
      <c r="B475" t="s">
        <v>101</v>
      </c>
      <c r="C475" s="4">
        <v>63.142857142857146</v>
      </c>
      <c r="D475" s="4">
        <v>88.714285714285708</v>
      </c>
      <c r="E475" s="4">
        <v>25.571428571428562</v>
      </c>
      <c r="F475" t="s">
        <v>96</v>
      </c>
      <c r="G475" s="5">
        <v>2124000</v>
      </c>
      <c r="H475" s="5">
        <v>2124000</v>
      </c>
      <c r="I475" s="6">
        <v>0</v>
      </c>
      <c r="J475" t="s">
        <v>90</v>
      </c>
      <c r="K475" t="s">
        <v>100</v>
      </c>
    </row>
    <row r="476" spans="1:11" x14ac:dyDescent="0.25">
      <c r="A476">
        <v>1</v>
      </c>
      <c r="B476" t="s">
        <v>111</v>
      </c>
      <c r="C476" s="4">
        <v>45.428571428571431</v>
      </c>
      <c r="D476" s="4">
        <v>45.428571428571431</v>
      </c>
      <c r="E476" s="4">
        <v>0</v>
      </c>
      <c r="F476" t="s">
        <v>89</v>
      </c>
      <c r="G476" s="5">
        <v>1827000</v>
      </c>
      <c r="H476" s="5">
        <v>1827000</v>
      </c>
      <c r="I476" s="6">
        <v>0</v>
      </c>
      <c r="J476" t="s">
        <v>90</v>
      </c>
      <c r="K476" t="s">
        <v>91</v>
      </c>
    </row>
    <row r="477" spans="1:11" x14ac:dyDescent="0.25">
      <c r="A477">
        <v>1</v>
      </c>
      <c r="B477" t="s">
        <v>111</v>
      </c>
      <c r="C477" s="4">
        <v>95.571428571428569</v>
      </c>
      <c r="D477" s="4">
        <v>95.571428571428569</v>
      </c>
      <c r="E477" s="4">
        <v>0</v>
      </c>
      <c r="F477" t="s">
        <v>89</v>
      </c>
      <c r="G477" s="5">
        <v>784000</v>
      </c>
      <c r="H477" s="5">
        <v>784000</v>
      </c>
      <c r="I477" s="6">
        <v>0</v>
      </c>
      <c r="J477" t="s">
        <v>90</v>
      </c>
      <c r="K477" t="s">
        <v>106</v>
      </c>
    </row>
    <row r="478" spans="1:11" x14ac:dyDescent="0.25">
      <c r="A478">
        <v>1</v>
      </c>
      <c r="B478" t="s">
        <v>95</v>
      </c>
      <c r="C478" s="4">
        <v>95.571428571428569</v>
      </c>
      <c r="D478" s="4">
        <v>95.571428571428569</v>
      </c>
      <c r="E478" s="4">
        <v>0</v>
      </c>
      <c r="F478" t="s">
        <v>89</v>
      </c>
      <c r="G478" s="5">
        <v>1795000</v>
      </c>
      <c r="H478" s="5">
        <v>2638650</v>
      </c>
      <c r="I478" s="6">
        <v>0.47</v>
      </c>
      <c r="J478" t="s">
        <v>97</v>
      </c>
      <c r="K478" t="s">
        <v>98</v>
      </c>
    </row>
    <row r="479" spans="1:11" x14ac:dyDescent="0.25">
      <c r="A479">
        <v>1</v>
      </c>
      <c r="B479" t="s">
        <v>88</v>
      </c>
      <c r="C479" s="4">
        <v>47.571428571428569</v>
      </c>
      <c r="D479" s="4">
        <v>50.714285714285715</v>
      </c>
      <c r="E479" s="4">
        <v>3.1428571428571459</v>
      </c>
      <c r="F479" t="s">
        <v>96</v>
      </c>
      <c r="G479" s="5">
        <v>2012000</v>
      </c>
      <c r="H479" s="5">
        <v>2012000</v>
      </c>
      <c r="I479" s="6">
        <v>0</v>
      </c>
      <c r="J479" t="s">
        <v>90</v>
      </c>
      <c r="K479" t="s">
        <v>93</v>
      </c>
    </row>
    <row r="480" spans="1:11" x14ac:dyDescent="0.25">
      <c r="A480">
        <v>1</v>
      </c>
      <c r="B480" t="s">
        <v>103</v>
      </c>
      <c r="C480" s="4">
        <v>43</v>
      </c>
      <c r="D480" s="4">
        <v>48.571428571428569</v>
      </c>
      <c r="E480" s="4">
        <v>5.5714285714285694</v>
      </c>
      <c r="F480" t="s">
        <v>96</v>
      </c>
      <c r="G480" s="5">
        <v>1583000</v>
      </c>
      <c r="H480" s="5">
        <v>1583000</v>
      </c>
      <c r="I480" s="6">
        <v>0</v>
      </c>
      <c r="J480" t="s">
        <v>90</v>
      </c>
      <c r="K480" t="s">
        <v>91</v>
      </c>
    </row>
    <row r="481" spans="1:11" x14ac:dyDescent="0.25">
      <c r="A481">
        <v>1</v>
      </c>
      <c r="B481" t="s">
        <v>88</v>
      </c>
      <c r="C481" s="4">
        <v>105.42857142857143</v>
      </c>
      <c r="D481" s="4">
        <v>105.42857142857143</v>
      </c>
      <c r="E481" s="4">
        <v>0</v>
      </c>
      <c r="F481" t="s">
        <v>89</v>
      </c>
      <c r="G481" s="5">
        <v>2204000</v>
      </c>
      <c r="H481" s="5">
        <v>2204000</v>
      </c>
      <c r="I481" s="6">
        <v>0</v>
      </c>
      <c r="J481" t="s">
        <v>90</v>
      </c>
      <c r="K481" t="s">
        <v>98</v>
      </c>
    </row>
    <row r="482" spans="1:11" x14ac:dyDescent="0.25">
      <c r="A482">
        <v>1</v>
      </c>
      <c r="B482" t="s">
        <v>88</v>
      </c>
      <c r="C482" s="4">
        <v>29.142857142857142</v>
      </c>
      <c r="D482" s="4">
        <v>29.142857142857142</v>
      </c>
      <c r="E482" s="4">
        <v>0</v>
      </c>
      <c r="F482" t="s">
        <v>89</v>
      </c>
      <c r="G482" s="5">
        <v>884000</v>
      </c>
      <c r="H482" s="5">
        <v>884000</v>
      </c>
      <c r="I482" s="6">
        <v>0</v>
      </c>
      <c r="J482" t="s">
        <v>90</v>
      </c>
      <c r="K482" t="s">
        <v>106</v>
      </c>
    </row>
    <row r="483" spans="1:11" x14ac:dyDescent="0.25">
      <c r="A483">
        <v>1</v>
      </c>
      <c r="B483" t="s">
        <v>99</v>
      </c>
      <c r="C483" s="4">
        <v>96.428571428571431</v>
      </c>
      <c r="D483" s="4">
        <v>96.428571428571431</v>
      </c>
      <c r="E483" s="4">
        <v>0</v>
      </c>
      <c r="F483" t="s">
        <v>89</v>
      </c>
      <c r="G483" s="5">
        <v>919000</v>
      </c>
      <c r="H483" s="5">
        <v>919000</v>
      </c>
      <c r="I483" s="6">
        <v>0</v>
      </c>
      <c r="J483" t="s">
        <v>90</v>
      </c>
      <c r="K483" t="s">
        <v>91</v>
      </c>
    </row>
    <row r="484" spans="1:11" x14ac:dyDescent="0.25">
      <c r="A484">
        <v>1</v>
      </c>
      <c r="B484" t="s">
        <v>95</v>
      </c>
      <c r="C484" s="4">
        <v>90</v>
      </c>
      <c r="D484" s="4">
        <v>90</v>
      </c>
      <c r="E484" s="4">
        <v>0</v>
      </c>
      <c r="F484" t="s">
        <v>89</v>
      </c>
      <c r="G484" s="5">
        <v>423000</v>
      </c>
      <c r="H484" s="5">
        <v>494909.99999999994</v>
      </c>
      <c r="I484" s="6">
        <v>0.16999999999999987</v>
      </c>
      <c r="J484" t="s">
        <v>97</v>
      </c>
      <c r="K484" t="s">
        <v>98</v>
      </c>
    </row>
    <row r="485" spans="1:11" x14ac:dyDescent="0.25">
      <c r="A485">
        <v>1</v>
      </c>
      <c r="B485" t="s">
        <v>108</v>
      </c>
      <c r="C485" s="4">
        <v>58.285714285714285</v>
      </c>
      <c r="D485" s="4">
        <v>58.285714285714285</v>
      </c>
      <c r="E485" s="4">
        <v>0</v>
      </c>
      <c r="F485" t="s">
        <v>89</v>
      </c>
      <c r="G485" s="5">
        <v>2402000</v>
      </c>
      <c r="H485" s="5">
        <v>2402000</v>
      </c>
      <c r="I485" s="6">
        <v>0</v>
      </c>
      <c r="J485" t="s">
        <v>90</v>
      </c>
      <c r="K485" t="s">
        <v>91</v>
      </c>
    </row>
    <row r="486" spans="1:11" x14ac:dyDescent="0.25">
      <c r="A486">
        <v>1</v>
      </c>
      <c r="B486" t="s">
        <v>109</v>
      </c>
      <c r="C486" s="4">
        <v>86.142857142857139</v>
      </c>
      <c r="D486" s="4">
        <v>86.142857142857139</v>
      </c>
      <c r="E486" s="4">
        <v>0</v>
      </c>
      <c r="F486" t="s">
        <v>89</v>
      </c>
      <c r="G486" s="5">
        <v>1888000</v>
      </c>
      <c r="H486" s="5">
        <v>2548800</v>
      </c>
      <c r="I486" s="6">
        <v>0.35</v>
      </c>
      <c r="J486" t="s">
        <v>97</v>
      </c>
      <c r="K486" t="s">
        <v>91</v>
      </c>
    </row>
    <row r="487" spans="1:11" x14ac:dyDescent="0.25">
      <c r="A487">
        <v>1</v>
      </c>
      <c r="B487" t="s">
        <v>108</v>
      </c>
      <c r="C487" s="4">
        <v>93.142857142857139</v>
      </c>
      <c r="D487" s="4">
        <v>93.142857142857139</v>
      </c>
      <c r="E487" s="4">
        <v>0</v>
      </c>
      <c r="F487" t="s">
        <v>89</v>
      </c>
      <c r="G487" s="5">
        <v>960000</v>
      </c>
      <c r="H487" s="5">
        <v>960000</v>
      </c>
      <c r="I487" s="6">
        <v>0</v>
      </c>
      <c r="J487" t="s">
        <v>90</v>
      </c>
      <c r="K487" t="s">
        <v>100</v>
      </c>
    </row>
    <row r="488" spans="1:11" x14ac:dyDescent="0.25">
      <c r="A488">
        <v>1</v>
      </c>
      <c r="B488" t="s">
        <v>104</v>
      </c>
      <c r="C488" s="4">
        <v>93</v>
      </c>
      <c r="D488" s="4">
        <v>93</v>
      </c>
      <c r="E488" s="4">
        <v>0</v>
      </c>
      <c r="F488" t="s">
        <v>89</v>
      </c>
      <c r="G488" s="5">
        <v>1623000</v>
      </c>
      <c r="H488" s="5">
        <v>2742870</v>
      </c>
      <c r="I488" s="6">
        <v>0.69</v>
      </c>
      <c r="J488" t="s">
        <v>97</v>
      </c>
      <c r="K488" t="s">
        <v>106</v>
      </c>
    </row>
    <row r="489" spans="1:11" x14ac:dyDescent="0.25">
      <c r="A489">
        <v>1</v>
      </c>
      <c r="B489" t="s">
        <v>111</v>
      </c>
      <c r="C489" s="4">
        <v>27.857142857142858</v>
      </c>
      <c r="D489" s="4">
        <v>32.714285714285715</v>
      </c>
      <c r="E489" s="4">
        <v>4.8571428571428577</v>
      </c>
      <c r="F489" t="s">
        <v>96</v>
      </c>
      <c r="G489" s="5">
        <v>1523000</v>
      </c>
      <c r="H489" s="5">
        <v>1523000</v>
      </c>
      <c r="I489" s="6">
        <v>0</v>
      </c>
      <c r="J489" t="s">
        <v>90</v>
      </c>
      <c r="K489" t="s">
        <v>100</v>
      </c>
    </row>
    <row r="490" spans="1:11" x14ac:dyDescent="0.25">
      <c r="A490">
        <v>1</v>
      </c>
      <c r="B490" t="s">
        <v>99</v>
      </c>
      <c r="C490" s="4">
        <v>44</v>
      </c>
      <c r="D490" s="4">
        <v>44</v>
      </c>
      <c r="E490" s="4">
        <v>0</v>
      </c>
      <c r="F490" t="s">
        <v>89</v>
      </c>
      <c r="G490" s="5">
        <v>1593000</v>
      </c>
      <c r="H490" s="5">
        <v>1593000</v>
      </c>
      <c r="I490" s="6">
        <v>0</v>
      </c>
      <c r="J490" t="s">
        <v>90</v>
      </c>
      <c r="K490" t="s">
        <v>106</v>
      </c>
    </row>
    <row r="491" spans="1:11" x14ac:dyDescent="0.25">
      <c r="A491">
        <v>1</v>
      </c>
      <c r="B491" t="s">
        <v>109</v>
      </c>
      <c r="C491" s="4">
        <v>69.571428571428569</v>
      </c>
      <c r="D491" s="4">
        <v>69.571428571428569</v>
      </c>
      <c r="E491" s="4">
        <v>0</v>
      </c>
      <c r="F491" t="s">
        <v>89</v>
      </c>
      <c r="G491" s="5">
        <v>394000</v>
      </c>
      <c r="H491" s="5">
        <v>480680</v>
      </c>
      <c r="I491" s="6">
        <v>0.22</v>
      </c>
      <c r="J491" t="s">
        <v>97</v>
      </c>
      <c r="K491" t="s">
        <v>91</v>
      </c>
    </row>
    <row r="492" spans="1:11" x14ac:dyDescent="0.25">
      <c r="A492">
        <v>1</v>
      </c>
      <c r="B492" t="s">
        <v>108</v>
      </c>
      <c r="C492" s="4">
        <v>64.857142857142861</v>
      </c>
      <c r="D492" s="4">
        <v>64.857142857142861</v>
      </c>
      <c r="E492" s="4">
        <v>0</v>
      </c>
      <c r="F492" t="s">
        <v>89</v>
      </c>
      <c r="G492" s="5">
        <v>1490000</v>
      </c>
      <c r="H492" s="5">
        <v>1490000</v>
      </c>
      <c r="I492" s="6">
        <v>0</v>
      </c>
      <c r="J492" t="s">
        <v>90</v>
      </c>
      <c r="K492" t="s">
        <v>100</v>
      </c>
    </row>
    <row r="493" spans="1:11" x14ac:dyDescent="0.25">
      <c r="A493">
        <v>1</v>
      </c>
      <c r="B493" t="s">
        <v>95</v>
      </c>
      <c r="C493" s="4">
        <v>34.285714285714285</v>
      </c>
      <c r="D493" s="4">
        <v>45.571428571428569</v>
      </c>
      <c r="E493" s="4">
        <v>11.285714285714285</v>
      </c>
      <c r="F493" t="s">
        <v>96</v>
      </c>
      <c r="G493" s="5">
        <v>2162000</v>
      </c>
      <c r="H493" s="5">
        <v>2313340</v>
      </c>
      <c r="I493" s="6">
        <v>7.0000000000000007E-2</v>
      </c>
      <c r="J493" t="s">
        <v>97</v>
      </c>
      <c r="K493" t="s">
        <v>98</v>
      </c>
    </row>
    <row r="494" spans="1:11" x14ac:dyDescent="0.25">
      <c r="A494">
        <v>1</v>
      </c>
      <c r="B494" t="s">
        <v>94</v>
      </c>
      <c r="C494" s="4">
        <v>33</v>
      </c>
      <c r="D494" s="4">
        <v>33</v>
      </c>
      <c r="E494" s="4">
        <v>0</v>
      </c>
      <c r="F494" t="s">
        <v>89</v>
      </c>
      <c r="G494" s="5">
        <v>1115000</v>
      </c>
      <c r="H494" s="5">
        <v>1416050</v>
      </c>
      <c r="I494" s="6">
        <v>0.27</v>
      </c>
      <c r="J494" t="s">
        <v>97</v>
      </c>
      <c r="K494" t="s">
        <v>93</v>
      </c>
    </row>
    <row r="495" spans="1:11" x14ac:dyDescent="0.25">
      <c r="A495">
        <v>1</v>
      </c>
      <c r="B495" t="s">
        <v>94</v>
      </c>
      <c r="C495" s="4">
        <v>103.85714285714286</v>
      </c>
      <c r="D495" s="4">
        <v>103.85714285714286</v>
      </c>
      <c r="E495" s="4">
        <v>0</v>
      </c>
      <c r="F495" t="s">
        <v>89</v>
      </c>
      <c r="G495" s="5">
        <v>2391000</v>
      </c>
      <c r="H495" s="5">
        <v>2391000</v>
      </c>
      <c r="I495" s="6">
        <v>0</v>
      </c>
      <c r="J495" t="s">
        <v>90</v>
      </c>
      <c r="K495" t="s">
        <v>98</v>
      </c>
    </row>
    <row r="496" spans="1:11" x14ac:dyDescent="0.25">
      <c r="A496">
        <v>1</v>
      </c>
      <c r="B496" t="s">
        <v>104</v>
      </c>
      <c r="C496" s="4">
        <v>42.857142857142854</v>
      </c>
      <c r="D496" s="4">
        <v>42.857142857142854</v>
      </c>
      <c r="E496" s="4">
        <v>0</v>
      </c>
      <c r="F496" t="s">
        <v>89</v>
      </c>
      <c r="G496" s="5">
        <v>666000</v>
      </c>
      <c r="H496" s="5">
        <v>666000</v>
      </c>
      <c r="I496" s="6">
        <v>0</v>
      </c>
      <c r="J496" t="s">
        <v>90</v>
      </c>
      <c r="K496" t="s">
        <v>100</v>
      </c>
    </row>
    <row r="497" spans="1:11" x14ac:dyDescent="0.25">
      <c r="A497">
        <v>1</v>
      </c>
      <c r="B497" t="s">
        <v>105</v>
      </c>
      <c r="C497" s="4">
        <v>49.571428571428569</v>
      </c>
      <c r="D497" s="4">
        <v>49.571428571428569</v>
      </c>
      <c r="E497" s="4">
        <v>0</v>
      </c>
      <c r="F497" t="s">
        <v>89</v>
      </c>
      <c r="G497" s="5">
        <v>1469000</v>
      </c>
      <c r="H497" s="5">
        <v>1469000</v>
      </c>
      <c r="I497" s="6">
        <v>0</v>
      </c>
      <c r="J497" t="s">
        <v>90</v>
      </c>
      <c r="K497" t="s">
        <v>100</v>
      </c>
    </row>
    <row r="498" spans="1:11" x14ac:dyDescent="0.25">
      <c r="A498">
        <v>1</v>
      </c>
      <c r="B498" t="s">
        <v>94</v>
      </c>
      <c r="C498" s="4">
        <v>92.285714285714292</v>
      </c>
      <c r="D498" s="4">
        <v>92.285714285714292</v>
      </c>
      <c r="E498" s="4">
        <v>0</v>
      </c>
      <c r="F498" t="s">
        <v>89</v>
      </c>
      <c r="G498" s="5">
        <v>476000</v>
      </c>
      <c r="H498" s="5">
        <v>680680</v>
      </c>
      <c r="I498" s="6">
        <v>0.43</v>
      </c>
      <c r="J498" t="s">
        <v>97</v>
      </c>
      <c r="K498" t="s">
        <v>98</v>
      </c>
    </row>
    <row r="499" spans="1:11" x14ac:dyDescent="0.25">
      <c r="A499">
        <v>1</v>
      </c>
      <c r="B499" t="s">
        <v>103</v>
      </c>
      <c r="C499" s="4">
        <v>100.85714285714286</v>
      </c>
      <c r="D499" s="4">
        <v>100.85714285714286</v>
      </c>
      <c r="E499" s="4">
        <v>0</v>
      </c>
      <c r="F499" t="s">
        <v>89</v>
      </c>
      <c r="G499" s="5">
        <v>1083000</v>
      </c>
      <c r="H499" s="5">
        <v>1083000</v>
      </c>
      <c r="I499" s="6">
        <v>0</v>
      </c>
      <c r="J499" t="s">
        <v>90</v>
      </c>
      <c r="K499" t="s">
        <v>98</v>
      </c>
    </row>
    <row r="500" spans="1:11" x14ac:dyDescent="0.25">
      <c r="A500">
        <v>1</v>
      </c>
      <c r="B500" t="s">
        <v>95</v>
      </c>
      <c r="C500" s="4">
        <v>66</v>
      </c>
      <c r="D500" s="4">
        <v>66</v>
      </c>
      <c r="E500" s="4">
        <v>0</v>
      </c>
      <c r="F500" t="s">
        <v>89</v>
      </c>
      <c r="G500" s="5">
        <v>579000</v>
      </c>
      <c r="H500" s="5">
        <v>810600</v>
      </c>
      <c r="I500" s="6">
        <v>0.4</v>
      </c>
      <c r="J500" t="s">
        <v>97</v>
      </c>
      <c r="K500" t="s">
        <v>93</v>
      </c>
    </row>
    <row r="501" spans="1:11" x14ac:dyDescent="0.25">
      <c r="A501">
        <v>1</v>
      </c>
      <c r="B501" t="s">
        <v>103</v>
      </c>
      <c r="C501" s="4">
        <v>86.285714285714292</v>
      </c>
      <c r="D501" s="4">
        <v>86.285714285714292</v>
      </c>
      <c r="E501" s="4">
        <v>0</v>
      </c>
      <c r="F501" t="s">
        <v>89</v>
      </c>
      <c r="G501" s="5">
        <v>2116000</v>
      </c>
      <c r="H501" s="5">
        <v>2116000</v>
      </c>
      <c r="I501" s="6">
        <v>0</v>
      </c>
      <c r="J501" t="s">
        <v>90</v>
      </c>
      <c r="K501" t="s">
        <v>106</v>
      </c>
    </row>
    <row r="503" spans="1:11" x14ac:dyDescent="0.25">
      <c r="A503" s="7" t="s">
        <v>112</v>
      </c>
      <c r="B503" s="7"/>
      <c r="C503" s="7"/>
      <c r="D503" s="7"/>
      <c r="E503" s="7"/>
      <c r="F503" s="7"/>
      <c r="G503" s="7"/>
      <c r="H503" s="7"/>
      <c r="I503" s="7"/>
    </row>
    <row r="504" spans="1:11" x14ac:dyDescent="0.25">
      <c r="A504" s="7" t="s">
        <v>113</v>
      </c>
      <c r="B504" s="7"/>
      <c r="C504" s="7"/>
      <c r="D504" s="7"/>
      <c r="E504" s="7"/>
      <c r="F504" s="7"/>
      <c r="G504" s="7"/>
      <c r="H504" s="7"/>
      <c r="I504" s="7"/>
      <c r="J504" s="8"/>
      <c r="K504" s="8"/>
    </row>
    <row r="505" spans="1:11" x14ac:dyDescent="0.25">
      <c r="A505" s="7"/>
      <c r="B505" s="7"/>
      <c r="C505" s="7"/>
      <c r="D505" s="7"/>
      <c r="E505" s="7"/>
      <c r="F505" s="7"/>
      <c r="G505" s="7"/>
      <c r="H505" s="7"/>
      <c r="I505" s="7"/>
      <c r="J505" s="9"/>
      <c r="K505" s="9"/>
    </row>
    <row r="506" spans="1:11" x14ac:dyDescent="0.25">
      <c r="J506" s="9"/>
      <c r="K506" s="9"/>
    </row>
    <row r="507" spans="1:11" ht="25.5" x14ac:dyDescent="0.25">
      <c r="A507" s="8"/>
      <c r="B507" s="8" t="s">
        <v>87</v>
      </c>
      <c r="C507" s="10" t="s">
        <v>114</v>
      </c>
      <c r="D507" s="10"/>
      <c r="E507" s="8"/>
      <c r="F507" s="8"/>
      <c r="G507" s="8"/>
      <c r="H507" s="8"/>
      <c r="I507" s="8"/>
      <c r="J507" s="8"/>
      <c r="K507" s="8"/>
    </row>
    <row r="508" spans="1:11" x14ac:dyDescent="0.25">
      <c r="A508" s="11" t="s">
        <v>115</v>
      </c>
      <c r="B508" s="12" t="s">
        <v>98</v>
      </c>
      <c r="C508" s="13">
        <v>31</v>
      </c>
      <c r="D508" s="14"/>
      <c r="E508" s="9"/>
      <c r="F508" s="9" t="s">
        <v>116</v>
      </c>
      <c r="G508" s="9"/>
      <c r="H508" s="9"/>
      <c r="I508" s="9"/>
      <c r="J508" s="9"/>
      <c r="K508" s="9"/>
    </row>
    <row r="509" spans="1:11" x14ac:dyDescent="0.25">
      <c r="A509" s="11"/>
      <c r="B509" s="9"/>
      <c r="C509" s="9"/>
      <c r="D509" s="15"/>
      <c r="E509" s="9"/>
      <c r="F509" s="9"/>
      <c r="G509" s="9"/>
      <c r="H509" s="9"/>
      <c r="I509" s="9"/>
      <c r="J509" s="9"/>
      <c r="K509" s="9"/>
    </row>
    <row r="510" spans="1:11" x14ac:dyDescent="0.25">
      <c r="A510" s="16"/>
      <c r="B510" s="8" t="s">
        <v>87</v>
      </c>
      <c r="C510" s="10" t="s">
        <v>117</v>
      </c>
      <c r="D510" s="10"/>
      <c r="E510" s="8"/>
      <c r="F510" s="8"/>
      <c r="G510" s="8"/>
      <c r="H510" s="8"/>
      <c r="I510" s="8"/>
      <c r="J510" s="9"/>
      <c r="K510" s="9"/>
    </row>
    <row r="511" spans="1:11" x14ac:dyDescent="0.25">
      <c r="A511" s="11" t="s">
        <v>118</v>
      </c>
      <c r="B511" s="12" t="s">
        <v>285</v>
      </c>
      <c r="C511" s="17">
        <v>0.31521700000000002</v>
      </c>
      <c r="D511" s="14"/>
      <c r="E511" s="9"/>
      <c r="F511" s="9" t="s">
        <v>119</v>
      </c>
      <c r="G511" s="9"/>
      <c r="H511" s="9"/>
      <c r="I511" s="9"/>
      <c r="J511" s="9"/>
      <c r="K511" s="9"/>
    </row>
    <row r="512" spans="1:11" x14ac:dyDescent="0.25">
      <c r="A512" s="11"/>
      <c r="B512" s="9"/>
      <c r="C512" s="9"/>
      <c r="D512" s="15"/>
      <c r="E512" s="9"/>
      <c r="F512" s="9"/>
      <c r="G512" s="9"/>
      <c r="H512" s="9"/>
      <c r="I512" s="9"/>
    </row>
    <row r="513" spans="1:9" x14ac:dyDescent="0.25">
      <c r="A513" s="11"/>
      <c r="B513" s="18" t="s">
        <v>120</v>
      </c>
      <c r="C513" s="9"/>
      <c r="D513" s="9"/>
      <c r="E513" s="9"/>
      <c r="F513" s="9"/>
      <c r="G513" s="9"/>
      <c r="H513" s="9"/>
      <c r="I513" s="9"/>
    </row>
    <row r="514" spans="1:9" x14ac:dyDescent="0.25">
      <c r="A514" s="11" t="s">
        <v>121</v>
      </c>
      <c r="B514" s="13">
        <v>3</v>
      </c>
      <c r="C514" s="9"/>
      <c r="D514" s="9"/>
      <c r="E514" s="9"/>
      <c r="F514" s="9" t="s">
        <v>122</v>
      </c>
      <c r="G514" s="9"/>
      <c r="H514" s="9"/>
      <c r="I514" s="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2.28515625" customWidth="1"/>
    <col min="2" max="2" width="6" customWidth="1"/>
    <col min="3" max="3" width="9.85546875" customWidth="1"/>
    <col min="4" max="4" width="13.7109375" bestFit="1" customWidth="1"/>
    <col min="5" max="5" width="11" bestFit="1" customWidth="1"/>
    <col min="6" max="6" width="7.7109375" customWidth="1"/>
    <col min="7" max="7" width="5.42578125" customWidth="1"/>
  </cols>
  <sheetData>
    <row r="1" spans="1:5" x14ac:dyDescent="0.25">
      <c r="A1" s="3" t="s">
        <v>237</v>
      </c>
    </row>
    <row r="2" spans="1:5" x14ac:dyDescent="0.25">
      <c r="A2" s="3" t="s">
        <v>238</v>
      </c>
    </row>
    <row r="3" spans="1:5" x14ac:dyDescent="0.25">
      <c r="A3" s="3" t="s">
        <v>239</v>
      </c>
    </row>
    <row r="4" spans="1:5" x14ac:dyDescent="0.25">
      <c r="A4" s="3" t="s">
        <v>240</v>
      </c>
    </row>
    <row r="5" spans="1:5" x14ac:dyDescent="0.25">
      <c r="A5" s="3" t="s">
        <v>241</v>
      </c>
    </row>
    <row r="6" spans="1:5" x14ac:dyDescent="0.25">
      <c r="A6" s="3"/>
      <c r="B6" t="s">
        <v>242</v>
      </c>
    </row>
    <row r="7" spans="1:5" x14ac:dyDescent="0.25">
      <c r="A7" s="3"/>
      <c r="B7" t="s">
        <v>243</v>
      </c>
    </row>
    <row r="8" spans="1:5" x14ac:dyDescent="0.25">
      <c r="A8" s="3"/>
      <c r="B8" t="s">
        <v>244</v>
      </c>
    </row>
    <row r="9" spans="1:5" x14ac:dyDescent="0.25">
      <c r="A9" s="3" t="s">
        <v>245</v>
      </c>
    </row>
    <row r="10" spans="1:5" x14ac:dyDescent="0.25">
      <c r="B10" t="s">
        <v>246</v>
      </c>
    </row>
    <row r="11" spans="1:5" x14ac:dyDescent="0.25">
      <c r="B11" t="s">
        <v>247</v>
      </c>
    </row>
    <row r="12" spans="1:5" x14ac:dyDescent="0.25">
      <c r="B12" t="s">
        <v>248</v>
      </c>
    </row>
    <row r="14" spans="1:5" ht="15.75" thickBot="1" x14ac:dyDescent="0.3">
      <c r="A14" t="s">
        <v>249</v>
      </c>
    </row>
    <row r="15" spans="1:5" ht="15.75" thickBot="1" x14ac:dyDescent="0.3">
      <c r="B15" s="80" t="s">
        <v>250</v>
      </c>
      <c r="C15" s="80" t="s">
        <v>29</v>
      </c>
      <c r="D15" s="80" t="s">
        <v>251</v>
      </c>
      <c r="E15" s="80" t="s">
        <v>252</v>
      </c>
    </row>
    <row r="16" spans="1:5" ht="45.75" thickBot="1" x14ac:dyDescent="0.3">
      <c r="B16" s="79" t="s">
        <v>260</v>
      </c>
      <c r="C16" s="82" t="s">
        <v>261</v>
      </c>
      <c r="D16" s="83">
        <v>0</v>
      </c>
      <c r="E16" s="83">
        <v>3600</v>
      </c>
    </row>
    <row r="19" spans="1:7" ht="15.75" thickBot="1" x14ac:dyDescent="0.3">
      <c r="A19" t="s">
        <v>253</v>
      </c>
    </row>
    <row r="20" spans="1:7" ht="15.75" thickBot="1" x14ac:dyDescent="0.3">
      <c r="B20" s="80" t="s">
        <v>250</v>
      </c>
      <c r="C20" s="80" t="s">
        <v>29</v>
      </c>
      <c r="D20" s="80" t="s">
        <v>251</v>
      </c>
      <c r="E20" s="80" t="s">
        <v>252</v>
      </c>
      <c r="F20" s="80" t="s">
        <v>254</v>
      </c>
    </row>
    <row r="21" spans="1:7" ht="60" x14ac:dyDescent="0.25">
      <c r="B21" s="81" t="s">
        <v>262</v>
      </c>
      <c r="C21" s="84" t="s">
        <v>263</v>
      </c>
      <c r="D21" s="85">
        <v>0</v>
      </c>
      <c r="E21" s="85">
        <v>0</v>
      </c>
      <c r="F21" s="81" t="s">
        <v>264</v>
      </c>
    </row>
    <row r="22" spans="1:7" ht="60" x14ac:dyDescent="0.25">
      <c r="B22" s="81" t="s">
        <v>265</v>
      </c>
      <c r="C22" s="84" t="s">
        <v>266</v>
      </c>
      <c r="D22" s="85">
        <v>0</v>
      </c>
      <c r="E22" s="85">
        <v>0</v>
      </c>
      <c r="F22" s="81" t="s">
        <v>264</v>
      </c>
    </row>
    <row r="23" spans="1:7" ht="60" x14ac:dyDescent="0.25">
      <c r="B23" s="81" t="s">
        <v>267</v>
      </c>
      <c r="C23" s="84" t="s">
        <v>268</v>
      </c>
      <c r="D23" s="85">
        <v>0</v>
      </c>
      <c r="E23" s="85">
        <v>30.000000000000004</v>
      </c>
      <c r="F23" s="81" t="s">
        <v>264</v>
      </c>
    </row>
    <row r="24" spans="1:7" ht="60.75" thickBot="1" x14ac:dyDescent="0.3">
      <c r="B24" s="79" t="s">
        <v>269</v>
      </c>
      <c r="C24" s="82" t="s">
        <v>270</v>
      </c>
      <c r="D24" s="86">
        <v>0</v>
      </c>
      <c r="E24" s="86">
        <v>209.99999999999994</v>
      </c>
      <c r="F24" s="79" t="s">
        <v>264</v>
      </c>
    </row>
    <row r="27" spans="1:7" ht="15.75" thickBot="1" x14ac:dyDescent="0.3">
      <c r="A27" t="s">
        <v>255</v>
      </c>
    </row>
    <row r="28" spans="1:7" ht="15.75" thickBot="1" x14ac:dyDescent="0.3">
      <c r="B28" s="80" t="s">
        <v>250</v>
      </c>
      <c r="C28" s="80" t="s">
        <v>29</v>
      </c>
      <c r="D28" s="80" t="s">
        <v>256</v>
      </c>
      <c r="E28" s="80" t="s">
        <v>257</v>
      </c>
      <c r="F28" s="80" t="s">
        <v>258</v>
      </c>
      <c r="G28" s="80" t="s">
        <v>259</v>
      </c>
    </row>
    <row r="29" spans="1:7" x14ac:dyDescent="0.25">
      <c r="B29" s="81" t="s">
        <v>271</v>
      </c>
      <c r="C29" s="81" t="s">
        <v>272</v>
      </c>
      <c r="D29" s="85">
        <v>150.00000000000003</v>
      </c>
      <c r="E29" s="81" t="s">
        <v>273</v>
      </c>
      <c r="F29" s="81" t="s">
        <v>274</v>
      </c>
      <c r="G29" s="81">
        <v>0</v>
      </c>
    </row>
    <row r="30" spans="1:7" ht="15.75" thickBot="1" x14ac:dyDescent="0.3">
      <c r="B30" s="79" t="s">
        <v>275</v>
      </c>
      <c r="C30" s="79" t="s">
        <v>276</v>
      </c>
      <c r="D30" s="86">
        <v>209.99999999999994</v>
      </c>
      <c r="E30" s="79" t="s">
        <v>277</v>
      </c>
      <c r="F30" s="79" t="s">
        <v>274</v>
      </c>
      <c r="G30" s="79">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workbookViewId="0">
      <selection activeCell="B18" sqref="B18"/>
    </sheetView>
  </sheetViews>
  <sheetFormatPr defaultRowHeight="15" x14ac:dyDescent="0.25"/>
  <cols>
    <col min="1" max="1" width="40.5703125" bestFit="1" customWidth="1"/>
    <col min="2" max="2" width="12.140625" customWidth="1"/>
    <col min="3" max="3" width="12.85546875" customWidth="1"/>
    <col min="4" max="4" width="11" customWidth="1"/>
    <col min="5" max="5" width="10.85546875" customWidth="1"/>
  </cols>
  <sheetData>
    <row r="1" spans="1:16" ht="23.25" customHeight="1" x14ac:dyDescent="0.35">
      <c r="A1" s="105" t="s">
        <v>185</v>
      </c>
      <c r="B1" s="105"/>
      <c r="C1" s="105"/>
      <c r="D1" s="105"/>
      <c r="E1" s="105"/>
      <c r="F1" s="47"/>
      <c r="K1" s="106" t="s">
        <v>208</v>
      </c>
      <c r="L1" s="106"/>
      <c r="M1" s="106"/>
      <c r="N1" s="106"/>
      <c r="O1" s="106"/>
      <c r="P1" s="106"/>
    </row>
    <row r="2" spans="1:16" ht="31.5" customHeight="1" x14ac:dyDescent="0.25">
      <c r="A2" s="50"/>
      <c r="B2" s="23" t="s">
        <v>189</v>
      </c>
      <c r="C2" s="23" t="s">
        <v>190</v>
      </c>
      <c r="D2" s="23" t="s">
        <v>191</v>
      </c>
      <c r="E2" s="23" t="s">
        <v>192</v>
      </c>
      <c r="F2" s="46"/>
      <c r="K2" s="106"/>
      <c r="L2" s="106"/>
      <c r="M2" s="106"/>
      <c r="N2" s="106"/>
      <c r="O2" s="106"/>
      <c r="P2" s="106"/>
    </row>
    <row r="3" spans="1:16" ht="15.75" x14ac:dyDescent="0.25">
      <c r="A3" s="50" t="s">
        <v>187</v>
      </c>
      <c r="B3" s="52">
        <v>0</v>
      </c>
      <c r="C3" s="52">
        <v>0</v>
      </c>
      <c r="D3" s="52">
        <v>30.000000000000004</v>
      </c>
      <c r="E3" s="52">
        <v>209.99999999999994</v>
      </c>
      <c r="F3" s="46"/>
      <c r="K3" s="106"/>
      <c r="L3" s="106"/>
      <c r="M3" s="106"/>
      <c r="N3" s="106"/>
      <c r="O3" s="106"/>
      <c r="P3" s="106"/>
    </row>
    <row r="4" spans="1:16" ht="15.75" x14ac:dyDescent="0.25">
      <c r="A4" s="50" t="s">
        <v>186</v>
      </c>
      <c r="B4" s="51">
        <v>40</v>
      </c>
      <c r="C4" s="51">
        <v>40</v>
      </c>
      <c r="D4" s="51">
        <v>15</v>
      </c>
      <c r="E4" s="51">
        <v>15</v>
      </c>
      <c r="F4" s="46"/>
      <c r="K4" s="106"/>
      <c r="L4" s="106"/>
      <c r="M4" s="106"/>
      <c r="N4" s="106"/>
      <c r="O4" s="106"/>
      <c r="P4" s="106"/>
    </row>
    <row r="5" spans="1:16" x14ac:dyDescent="0.25">
      <c r="K5" s="106"/>
      <c r="L5" s="106"/>
      <c r="M5" s="106"/>
      <c r="N5" s="106"/>
      <c r="O5" s="106"/>
      <c r="P5" s="106"/>
    </row>
    <row r="10" spans="1:16" ht="30" x14ac:dyDescent="0.25">
      <c r="A10" s="48" t="s">
        <v>193</v>
      </c>
      <c r="B10" s="49" t="s">
        <v>197</v>
      </c>
      <c r="C10" s="49" t="s">
        <v>198</v>
      </c>
      <c r="D10" s="49" t="s">
        <v>199</v>
      </c>
      <c r="E10" s="49" t="s">
        <v>200</v>
      </c>
      <c r="F10" s="48" t="s">
        <v>201</v>
      </c>
      <c r="G10" s="48" t="s">
        <v>195</v>
      </c>
    </row>
    <row r="11" spans="1:16" x14ac:dyDescent="0.25">
      <c r="A11" s="48" t="s">
        <v>188</v>
      </c>
      <c r="B11" s="48">
        <v>17</v>
      </c>
      <c r="C11" s="48">
        <v>0</v>
      </c>
      <c r="D11" s="48">
        <v>5</v>
      </c>
      <c r="E11" s="48">
        <v>0</v>
      </c>
      <c r="F11" s="54">
        <f>B3*B11+D3*D11</f>
        <v>150.00000000000003</v>
      </c>
      <c r="G11" s="48">
        <v>150</v>
      </c>
    </row>
    <row r="12" spans="1:16" x14ac:dyDescent="0.25">
      <c r="A12" s="48" t="s">
        <v>194</v>
      </c>
      <c r="B12" s="48">
        <v>0</v>
      </c>
      <c r="C12" s="48">
        <v>30</v>
      </c>
      <c r="D12" s="48">
        <v>0</v>
      </c>
      <c r="E12" s="48">
        <v>1</v>
      </c>
      <c r="F12" s="54">
        <f>C3*C12+E3*E12</f>
        <v>209.99999999999994</v>
      </c>
      <c r="G12" s="48">
        <v>210</v>
      </c>
    </row>
    <row r="18" spans="1:2" x14ac:dyDescent="0.25">
      <c r="A18" s="48" t="s">
        <v>196</v>
      </c>
      <c r="B18" s="53">
        <f>B3*B4+C3*C4+D3*D4+E3*E4</f>
        <v>3599.9999999999991</v>
      </c>
    </row>
    <row r="23" spans="1:2" x14ac:dyDescent="0.25">
      <c r="A23" s="3" t="s">
        <v>202</v>
      </c>
    </row>
    <row r="24" spans="1:2" x14ac:dyDescent="0.25">
      <c r="A24" s="78" t="s">
        <v>203</v>
      </c>
      <c r="B24" s="77">
        <v>3600</v>
      </c>
    </row>
    <row r="25" spans="1:2" x14ac:dyDescent="0.25">
      <c r="A25" s="78" t="s">
        <v>204</v>
      </c>
      <c r="B25" s="77">
        <v>0</v>
      </c>
    </row>
    <row r="26" spans="1:2" x14ac:dyDescent="0.25">
      <c r="A26" s="78" t="s">
        <v>205</v>
      </c>
      <c r="B26" s="77">
        <v>0</v>
      </c>
    </row>
    <row r="27" spans="1:2" x14ac:dyDescent="0.25">
      <c r="A27" s="78" t="s">
        <v>206</v>
      </c>
      <c r="B27" s="77">
        <v>30</v>
      </c>
    </row>
    <row r="28" spans="1:2" x14ac:dyDescent="0.25">
      <c r="A28" s="78" t="s">
        <v>207</v>
      </c>
      <c r="B28" s="77">
        <v>210</v>
      </c>
    </row>
  </sheetData>
  <mergeCells count="2">
    <mergeCell ref="A1:E1"/>
    <mergeCell ref="K1:P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Multiple Choice Questions</vt:lpstr>
      <vt:lpstr>Question 2A</vt:lpstr>
      <vt:lpstr>Question 2B</vt:lpstr>
      <vt:lpstr>Sheet2</vt:lpstr>
      <vt:lpstr>Sheet3</vt:lpstr>
      <vt:lpstr>Sheet4</vt:lpstr>
      <vt:lpstr>Question 2C</vt:lpstr>
      <vt:lpstr>Answer Report 1</vt:lpstr>
      <vt:lpstr>Question 2D</vt:lpstr>
      <vt:lpstr>RANKING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2017-04-13T03:12:55Z</dcterms:modified>
</cp:coreProperties>
</file>